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ет 1-Белгосстрах\2021\Сводный за 2021\"/>
    </mc:Choice>
  </mc:AlternateContent>
  <bookViews>
    <workbookView xWindow="480" yWindow="48" windowWidth="11340" windowHeight="8112"/>
  </bookViews>
  <sheets>
    <sheet name="Сводный отчет " sheetId="1" r:id="rId1"/>
  </sheets>
  <calcPr calcId="162913" refMode="R1C1"/>
</workbook>
</file>

<file path=xl/calcChain.xml><?xml version="1.0" encoding="utf-8"?>
<calcChain xmlns="http://schemas.openxmlformats.org/spreadsheetml/2006/main">
  <c r="C36" i="1" l="1"/>
  <c r="I8" i="1"/>
  <c r="D25" i="1" l="1"/>
  <c r="D15" i="1"/>
  <c r="E26" i="1"/>
  <c r="F26" i="1"/>
  <c r="G26" i="1"/>
  <c r="H26" i="1"/>
  <c r="I26" i="1"/>
  <c r="J26" i="1"/>
  <c r="D26" i="1"/>
  <c r="E25" i="1"/>
  <c r="F25" i="1"/>
  <c r="G25" i="1"/>
  <c r="H25" i="1"/>
  <c r="I25" i="1"/>
  <c r="J25" i="1"/>
  <c r="E15" i="1"/>
  <c r="F15" i="1"/>
  <c r="G15" i="1"/>
  <c r="H15" i="1"/>
  <c r="I15" i="1"/>
  <c r="J15" i="1"/>
  <c r="D8" i="1"/>
  <c r="C5" i="1"/>
  <c r="H8" i="1"/>
  <c r="E36" i="1"/>
  <c r="F36" i="1"/>
  <c r="G36" i="1"/>
  <c r="H36" i="1"/>
  <c r="I36" i="1"/>
  <c r="J36" i="1"/>
  <c r="D36" i="1"/>
  <c r="E27" i="1"/>
  <c r="E24" i="1" s="1"/>
  <c r="F27" i="1"/>
  <c r="G27" i="1"/>
  <c r="H27" i="1"/>
  <c r="I27" i="1"/>
  <c r="J27" i="1"/>
  <c r="E8" i="1"/>
  <c r="F8" i="1"/>
  <c r="G8" i="1"/>
  <c r="J8" i="1"/>
  <c r="C30" i="1"/>
  <c r="C31" i="1"/>
  <c r="C29" i="1"/>
  <c r="E28" i="1"/>
  <c r="F28" i="1"/>
  <c r="G28" i="1"/>
  <c r="H28" i="1"/>
  <c r="I28" i="1"/>
  <c r="J28" i="1"/>
  <c r="D28" i="1"/>
  <c r="E32" i="1"/>
  <c r="F32" i="1"/>
  <c r="G32" i="1"/>
  <c r="H32" i="1"/>
  <c r="I32" i="1"/>
  <c r="J32" i="1"/>
  <c r="D32" i="1"/>
  <c r="D27" i="1"/>
  <c r="E20" i="1"/>
  <c r="F20" i="1"/>
  <c r="G20" i="1"/>
  <c r="H20" i="1"/>
  <c r="I20" i="1"/>
  <c r="J20" i="1"/>
  <c r="D20" i="1"/>
  <c r="C35" i="1"/>
  <c r="C34" i="1"/>
  <c r="C33" i="1"/>
  <c r="C16" i="1"/>
  <c r="C9" i="1"/>
  <c r="C10" i="1"/>
  <c r="C11" i="1"/>
  <c r="C12" i="1"/>
  <c r="C13" i="1"/>
  <c r="C14" i="1"/>
  <c r="C17" i="1"/>
  <c r="C18" i="1"/>
  <c r="C19" i="1"/>
  <c r="C21" i="1"/>
  <c r="C22" i="1"/>
  <c r="C23" i="1"/>
  <c r="C38" i="1"/>
  <c r="C39" i="1"/>
  <c r="C40" i="1"/>
  <c r="C7" i="1"/>
  <c r="C6" i="1"/>
  <c r="C37" i="1"/>
  <c r="J24" i="1" l="1"/>
  <c r="I24" i="1"/>
  <c r="C20" i="1"/>
  <c r="H24" i="1"/>
  <c r="G24" i="1"/>
  <c r="F24" i="1"/>
  <c r="C32" i="1"/>
  <c r="C15" i="1"/>
  <c r="C27" i="1"/>
  <c r="C8" i="1"/>
  <c r="C25" i="1"/>
  <c r="C28" i="1"/>
  <c r="D24" i="1"/>
  <c r="C26" i="1"/>
  <c r="C24" i="1" l="1"/>
</calcChain>
</file>

<file path=xl/sharedStrings.xml><?xml version="1.0" encoding="utf-8"?>
<sst xmlns="http://schemas.openxmlformats.org/spreadsheetml/2006/main" count="95" uniqueCount="82">
  <si>
    <t>№</t>
  </si>
  <si>
    <t>г. Минск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</si>
  <si>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</si>
  <si>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</si>
  <si>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</si>
  <si>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</si>
  <si>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</si>
  <si>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</si>
  <si>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</si>
  <si>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</si>
  <si>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</si>
  <si>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</si>
  <si>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</si>
  <si>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</si>
  <si>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</si>
  <si>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</si>
  <si>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</si>
  <si>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</si>
  <si>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</si>
  <si>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</si>
  <si>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</si>
  <si>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</si>
  <si>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</si>
  <si>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</si>
  <si>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</si>
  <si>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</si>
  <si>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</si>
  <si>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</si>
  <si>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</si>
  <si>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</si>
  <si>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28</t>
  </si>
  <si>
    <t>29</t>
  </si>
  <si>
    <t>30</t>
  </si>
  <si>
    <t>31</t>
  </si>
  <si>
    <t>Брестская</t>
  </si>
  <si>
    <t>в том числе по областям и г. Минску</t>
  </si>
  <si>
    <t xml:space="preserve">         рублей</t>
  </si>
  <si>
    <t>самостоятельно страхователем: страховых взносов</t>
  </si>
  <si>
    <t xml:space="preserve">Начислено страховых взносов 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</si>
  <si>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</si>
  <si>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</si>
  <si>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</si>
  <si>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</si>
  <si>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</si>
  <si>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</si>
  <si>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</si>
  <si>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 xml:space="preserve">   в том числе:  по страховым взносам</t>
  </si>
  <si>
    <t xml:space="preserve">   по штрафам</t>
  </si>
  <si>
    <t xml:space="preserve">   по пеням</t>
  </si>
  <si>
    <t>Облагаемая база</t>
  </si>
  <si>
    <t xml:space="preserve">   в том числе:  страховых взносов </t>
  </si>
  <si>
    <t xml:space="preserve">   штрафов </t>
  </si>
  <si>
    <t xml:space="preserve">   пеней</t>
  </si>
  <si>
    <t xml:space="preserve">   в том числе:  страховых взносов</t>
  </si>
  <si>
    <t xml:space="preserve">   штрафов</t>
  </si>
  <si>
    <t xml:space="preserve">    в том числе: страховым взносам</t>
  </si>
  <si>
    <t>Средняя численность застрахованных лиц</t>
  </si>
  <si>
    <t>Доначислено (излишне начислено) страховых взносов, штрафов и пеней - всего (сумма строк с 05 по 10)</t>
  </si>
  <si>
    <t>Задолженность по платежам страхователя, возникшая в связи с правопреемством - всего (сумма строк с 17 по 19)</t>
  </si>
  <si>
    <t>19</t>
  </si>
  <si>
    <t>Подлежит уплате - всего (сумма строк с 21 по 23)</t>
  </si>
  <si>
    <t>20</t>
  </si>
  <si>
    <t xml:space="preserve">   в том числе:  страховых взносов (сумма строк 03, 05, 08, 12, 17)</t>
  </si>
  <si>
    <t>21</t>
  </si>
  <si>
    <t xml:space="preserve">   штрафов (сумма строк 06, 09, 14, 18)</t>
  </si>
  <si>
    <t>22</t>
  </si>
  <si>
    <t xml:space="preserve">   пеней (сумма строк 07, 10, 15, 19)</t>
  </si>
  <si>
    <t>23</t>
  </si>
  <si>
    <t>Уплачено средств - всего (сумма строк с 25 по 27)</t>
  </si>
  <si>
    <t>24</t>
  </si>
  <si>
    <t>Возвращено Белгосстрахом средств - всего (сумма строк с 29 по 31)</t>
  </si>
  <si>
    <t>32</t>
  </si>
  <si>
    <t>Задолженность по платежам на конец отчетного периода страхователя Белгосстраху (Белгосстраха страхователю) (сумма строк 33, 35, 36)</t>
  </si>
  <si>
    <t>33</t>
  </si>
  <si>
    <t>34</t>
  </si>
  <si>
    <t>35</t>
  </si>
  <si>
    <t>36</t>
  </si>
  <si>
    <t>37</t>
  </si>
  <si>
    <t xml:space="preserve">Страховой тариф, процентов </t>
  </si>
  <si>
    <t>х</t>
  </si>
  <si>
    <t>Задолженность по платежам на 1 января отчетного года страхователя Белгосстраху (Белгосстраха страхователю)                                                             (сумма строк 12, 14, 15)</t>
  </si>
  <si>
    <t xml:space="preserve">               Сводный отчет  о средствах по обязательному страхованию от несчастных случаев на производстве и профессиональных заболеваний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</si>
</sst>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0"/>
      <name val="Arial Black"/>
      <family val="2"/>
      <charset val="204"/>
    </font>
    <font>
      <sz val="8"/>
      <name val="Arial"/>
      <family val="2"/>
      <charset val="204"/>
    </font>
    <font>
      <sz val="5"/>
      <name val="Arial Cyr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/>
    <xf numFmtId="49" fontId="1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0" xfId="0" applyNumberFormat="1" applyFill="1"/>
    <xf numFmtId="0" fontId="8" fillId="0" borderId="0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110" zoomScaleNormal="110" zoomScaleSheetLayoutView="95" workbookViewId="0">
      <selection activeCell="K7" sqref="K7"/>
    </sheetView>
  </sheetViews>
  <sheetFormatPr defaultRowHeight="13.2" x14ac:dyDescent="0.25"/>
  <cols>
    <col min="1" max="1" width="49.88671875" customWidth="1"/>
    <col min="2" max="2" width="3.33203125" style="9" customWidth="1"/>
    <col min="3" max="3" width="11.109375" style="3" customWidth="1"/>
    <col min="4" max="4" width="11.33203125" style="3" customWidth="1"/>
    <col min="5" max="6" width="11.33203125" style="6" customWidth="1"/>
    <col min="7" max="7" width="10.44140625" style="3" customWidth="1"/>
    <col min="8" max="8" width="11.109375" style="3" customWidth="1"/>
    <col min="9" max="10" width="11" style="3" customWidth="1"/>
    <col min="11" max="11" width="13.77734375" style="4" bestFit="1" customWidth="1"/>
  </cols>
  <sheetData>
    <row r="1" spans="1:10" ht="33.6" customHeight="1" x14ac:dyDescent="0.25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 x14ac:dyDescent="0.25">
      <c r="A2" s="1"/>
      <c r="B2" s="7"/>
      <c r="C2" s="2"/>
      <c r="D2" s="2"/>
      <c r="E2" s="2"/>
      <c r="F2" s="2"/>
      <c r="G2" s="2"/>
      <c r="H2" s="2"/>
      <c r="I2" s="2"/>
      <c r="J2" s="2" t="s">
        <v>36</v>
      </c>
    </row>
    <row r="3" spans="1:10" ht="12" customHeight="1" x14ac:dyDescent="0.25">
      <c r="A3" s="33" t="s">
        <v>2</v>
      </c>
      <c r="B3" s="35" t="s">
        <v>0</v>
      </c>
      <c r="C3" s="37" t="s">
        <v>3</v>
      </c>
      <c r="D3" s="39" t="s">
        <v>35</v>
      </c>
      <c r="E3" s="40"/>
      <c r="F3" s="40"/>
      <c r="G3" s="40"/>
      <c r="H3" s="40"/>
      <c r="I3" s="40"/>
      <c r="J3" s="41"/>
    </row>
    <row r="4" spans="1:10" ht="9.75" customHeight="1" x14ac:dyDescent="0.25">
      <c r="A4" s="34"/>
      <c r="B4" s="36"/>
      <c r="C4" s="38"/>
      <c r="D4" s="5" t="s">
        <v>34</v>
      </c>
      <c r="E4" s="5" t="s">
        <v>4</v>
      </c>
      <c r="F4" s="5" t="s">
        <v>5</v>
      </c>
      <c r="G4" s="5" t="s">
        <v>6</v>
      </c>
      <c r="H4" s="5" t="s">
        <v>1</v>
      </c>
      <c r="I4" s="5" t="s">
        <v>7</v>
      </c>
      <c r="J4" s="5" t="s">
        <v>8</v>
      </c>
    </row>
    <row r="5" spans="1:10" s="10" customFormat="1" ht="10.5" customHeight="1" x14ac:dyDescent="0.2">
      <c r="A5" s="24" t="s">
        <v>56</v>
      </c>
      <c r="B5" s="8" t="s">
        <v>9</v>
      </c>
      <c r="C5" s="14">
        <f t="shared" ref="C5:C27" si="0">SUM(D5:J5)</f>
        <v>3756428</v>
      </c>
      <c r="D5" s="15">
        <v>479504</v>
      </c>
      <c r="E5" s="15">
        <v>397021</v>
      </c>
      <c r="F5" s="15">
        <v>485006</v>
      </c>
      <c r="G5" s="15">
        <v>383374</v>
      </c>
      <c r="H5" s="15">
        <v>1071791</v>
      </c>
      <c r="I5" s="15">
        <v>584033</v>
      </c>
      <c r="J5" s="15">
        <v>355699</v>
      </c>
    </row>
    <row r="6" spans="1:10" s="4" customFormat="1" ht="13.5" customHeight="1" x14ac:dyDescent="0.25">
      <c r="A6" s="21" t="s">
        <v>49</v>
      </c>
      <c r="B6" s="11" t="s">
        <v>10</v>
      </c>
      <c r="C6" s="25">
        <f t="shared" si="0"/>
        <v>56518543738.629997</v>
      </c>
      <c r="D6" s="25">
        <v>6033206832.3100004</v>
      </c>
      <c r="E6" s="25">
        <v>4781455455.3199997</v>
      </c>
      <c r="F6" s="25">
        <v>6273493071.3000002</v>
      </c>
      <c r="G6" s="25">
        <v>4864789000.6000004</v>
      </c>
      <c r="H6" s="25">
        <v>21707529225.169998</v>
      </c>
      <c r="I6" s="25">
        <v>8627460840.7399998</v>
      </c>
      <c r="J6" s="25">
        <v>4230609313.1900001</v>
      </c>
    </row>
    <row r="7" spans="1:10" s="4" customFormat="1" ht="11.25" customHeight="1" x14ac:dyDescent="0.25">
      <c r="A7" s="23" t="s">
        <v>38</v>
      </c>
      <c r="B7" s="8" t="s">
        <v>11</v>
      </c>
      <c r="C7" s="25">
        <f t="shared" si="0"/>
        <v>282343436.56</v>
      </c>
      <c r="D7" s="25">
        <v>28607807.550000001</v>
      </c>
      <c r="E7" s="25">
        <v>21797872.969999999</v>
      </c>
      <c r="F7" s="25">
        <v>29962321.77</v>
      </c>
      <c r="G7" s="25">
        <v>23172993.32</v>
      </c>
      <c r="H7" s="25">
        <v>111331584.92</v>
      </c>
      <c r="I7" s="25">
        <v>46717749.840000004</v>
      </c>
      <c r="J7" s="25">
        <v>20753106.190000001</v>
      </c>
    </row>
    <row r="8" spans="1:10" s="4" customFormat="1" ht="20.399999999999999" customHeight="1" x14ac:dyDescent="0.25">
      <c r="A8" s="12" t="s">
        <v>57</v>
      </c>
      <c r="B8" s="8" t="s">
        <v>12</v>
      </c>
      <c r="C8" s="25">
        <f t="shared" si="0"/>
        <v>1054367.2</v>
      </c>
      <c r="D8" s="25">
        <f t="shared" ref="D8:J8" si="1">D9+D10+D11+D12+D13+D14</f>
        <v>61101.52</v>
      </c>
      <c r="E8" s="25">
        <f t="shared" si="1"/>
        <v>197473.05</v>
      </c>
      <c r="F8" s="25">
        <f t="shared" si="1"/>
        <v>130018.51</v>
      </c>
      <c r="G8" s="25">
        <f t="shared" si="1"/>
        <v>90525.560000000012</v>
      </c>
      <c r="H8" s="25">
        <f t="shared" si="1"/>
        <v>182816.41</v>
      </c>
      <c r="I8" s="25">
        <f t="shared" si="1"/>
        <v>206619.46</v>
      </c>
      <c r="J8" s="25">
        <f t="shared" si="1"/>
        <v>185812.69</v>
      </c>
    </row>
    <row r="9" spans="1:10" s="4" customFormat="1" ht="14.25" customHeight="1" x14ac:dyDescent="0.25">
      <c r="A9" s="16" t="s">
        <v>39</v>
      </c>
      <c r="B9" s="8" t="s">
        <v>13</v>
      </c>
      <c r="C9" s="25">
        <f t="shared" si="0"/>
        <v>54522.149999999994</v>
      </c>
      <c r="D9" s="26">
        <v>2434.56</v>
      </c>
      <c r="E9" s="26">
        <v>10329.040000000001</v>
      </c>
      <c r="F9" s="26">
        <v>17329.14</v>
      </c>
      <c r="G9" s="26">
        <v>3499.52</v>
      </c>
      <c r="H9" s="26">
        <v>3683.82</v>
      </c>
      <c r="I9" s="26">
        <v>10077.120000000001</v>
      </c>
      <c r="J9" s="26">
        <v>7168.95</v>
      </c>
    </row>
    <row r="10" spans="1:10" s="4" customFormat="1" ht="11.25" customHeight="1" x14ac:dyDescent="0.25">
      <c r="A10" s="16" t="s">
        <v>40</v>
      </c>
      <c r="B10" s="8" t="s">
        <v>14</v>
      </c>
      <c r="C10" s="25">
        <f t="shared" si="0"/>
        <v>426531.96</v>
      </c>
      <c r="D10" s="26">
        <v>32989.85</v>
      </c>
      <c r="E10" s="26">
        <v>28977.91</v>
      </c>
      <c r="F10" s="26">
        <v>53161</v>
      </c>
      <c r="G10" s="26">
        <v>47485</v>
      </c>
      <c r="H10" s="26">
        <v>142149.26</v>
      </c>
      <c r="I10" s="26">
        <v>79718.94</v>
      </c>
      <c r="J10" s="26">
        <v>42050</v>
      </c>
    </row>
    <row r="11" spans="1:10" s="4" customFormat="1" ht="12" customHeight="1" x14ac:dyDescent="0.25">
      <c r="A11" s="16" t="s">
        <v>41</v>
      </c>
      <c r="B11" s="8" t="s">
        <v>15</v>
      </c>
      <c r="C11" s="25">
        <f t="shared" si="0"/>
        <v>543999.30000000005</v>
      </c>
      <c r="D11" s="26">
        <v>23592.35</v>
      </c>
      <c r="E11" s="26">
        <v>152823.1</v>
      </c>
      <c r="F11" s="26">
        <v>55358.26</v>
      </c>
      <c r="G11" s="26">
        <v>38677.67</v>
      </c>
      <c r="H11" s="26">
        <v>31687.49</v>
      </c>
      <c r="I11" s="26">
        <v>113504.12</v>
      </c>
      <c r="J11" s="26">
        <v>128356.31</v>
      </c>
    </row>
    <row r="12" spans="1:10" s="4" customFormat="1" ht="11.25" customHeight="1" x14ac:dyDescent="0.25">
      <c r="A12" s="22" t="s">
        <v>37</v>
      </c>
      <c r="B12" s="8" t="s">
        <v>16</v>
      </c>
      <c r="C12" s="25">
        <f t="shared" si="0"/>
        <v>28879.64</v>
      </c>
      <c r="D12" s="26">
        <v>2078.2199999999998</v>
      </c>
      <c r="E12" s="26">
        <v>5297.1</v>
      </c>
      <c r="F12" s="26">
        <v>3866.97</v>
      </c>
      <c r="G12" s="26">
        <v>797.71</v>
      </c>
      <c r="H12" s="26">
        <v>5291.23</v>
      </c>
      <c r="I12" s="26">
        <v>3311.07</v>
      </c>
      <c r="J12" s="26">
        <v>8237.34</v>
      </c>
    </row>
    <row r="13" spans="1:10" s="4" customFormat="1" ht="12" customHeight="1" x14ac:dyDescent="0.25">
      <c r="A13" s="16" t="s">
        <v>40</v>
      </c>
      <c r="B13" s="8" t="s">
        <v>17</v>
      </c>
      <c r="C13" s="25">
        <f t="shared" si="0"/>
        <v>6.7</v>
      </c>
      <c r="D13" s="26">
        <v>5.8</v>
      </c>
      <c r="E13" s="26">
        <v>0</v>
      </c>
      <c r="F13" s="26">
        <v>0</v>
      </c>
      <c r="G13" s="26">
        <v>0</v>
      </c>
      <c r="H13" s="26">
        <v>0.9</v>
      </c>
      <c r="I13" s="26">
        <v>0</v>
      </c>
      <c r="J13" s="26">
        <v>0</v>
      </c>
    </row>
    <row r="14" spans="1:10" s="4" customFormat="1" ht="12.75" customHeight="1" x14ac:dyDescent="0.25">
      <c r="A14" s="16" t="s">
        <v>41</v>
      </c>
      <c r="B14" s="8" t="s">
        <v>18</v>
      </c>
      <c r="C14" s="25">
        <f t="shared" si="0"/>
        <v>427.44999999999987</v>
      </c>
      <c r="D14" s="26">
        <v>0.74</v>
      </c>
      <c r="E14" s="26">
        <v>45.9</v>
      </c>
      <c r="F14" s="26">
        <v>303.14</v>
      </c>
      <c r="G14" s="26">
        <v>65.66</v>
      </c>
      <c r="H14" s="26">
        <v>3.71</v>
      </c>
      <c r="I14" s="26">
        <v>8.2100000000000009</v>
      </c>
      <c r="J14" s="26">
        <v>0.09</v>
      </c>
    </row>
    <row r="15" spans="1:10" s="4" customFormat="1" ht="30.6" x14ac:dyDescent="0.25">
      <c r="A15" s="17" t="s">
        <v>80</v>
      </c>
      <c r="B15" s="8" t="s">
        <v>19</v>
      </c>
      <c r="C15" s="25">
        <f t="shared" si="0"/>
        <v>34766930.020000003</v>
      </c>
      <c r="D15" s="26">
        <f>D16+D18+D19</f>
        <v>2846724.92</v>
      </c>
      <c r="E15" s="26">
        <f t="shared" ref="E15:J15" si="2">E16+E18+E19</f>
        <v>4968904.5</v>
      </c>
      <c r="F15" s="26">
        <f t="shared" si="2"/>
        <v>2603580.4900000002</v>
      </c>
      <c r="G15" s="26">
        <f t="shared" si="2"/>
        <v>2624801.1599999997</v>
      </c>
      <c r="H15" s="26">
        <f t="shared" si="2"/>
        <v>11256471.740000002</v>
      </c>
      <c r="I15" s="26">
        <f t="shared" si="2"/>
        <v>7134519.8100000005</v>
      </c>
      <c r="J15" s="26">
        <f t="shared" si="2"/>
        <v>3331927.4000000004</v>
      </c>
    </row>
    <row r="16" spans="1:10" s="4" customFormat="1" x14ac:dyDescent="0.25">
      <c r="A16" s="17" t="s">
        <v>42</v>
      </c>
      <c r="B16" s="8" t="s">
        <v>20</v>
      </c>
      <c r="C16" s="25">
        <f t="shared" si="0"/>
        <v>32807685.280000001</v>
      </c>
      <c r="D16" s="26">
        <v>2771078.62</v>
      </c>
      <c r="E16" s="26">
        <v>4209298.2699999996</v>
      </c>
      <c r="F16" s="26">
        <v>2476430.62</v>
      </c>
      <c r="G16" s="26">
        <v>2526631.33</v>
      </c>
      <c r="H16" s="26">
        <v>10998209.960000001</v>
      </c>
      <c r="I16" s="26">
        <v>6680057.1500000004</v>
      </c>
      <c r="J16" s="26">
        <v>3145979.33</v>
      </c>
    </row>
    <row r="17" spans="1:11" s="4" customFormat="1" x14ac:dyDescent="0.25">
      <c r="A17" s="17" t="s">
        <v>43</v>
      </c>
      <c r="B17" s="8" t="s">
        <v>21</v>
      </c>
      <c r="C17" s="25">
        <f t="shared" si="0"/>
        <v>9692771.8399999999</v>
      </c>
      <c r="D17" s="26">
        <v>558939.22</v>
      </c>
      <c r="E17" s="26">
        <v>2618158.81</v>
      </c>
      <c r="F17" s="26">
        <v>862975.02</v>
      </c>
      <c r="G17" s="26">
        <v>682588.69</v>
      </c>
      <c r="H17" s="26">
        <v>1119608.1100000001</v>
      </c>
      <c r="I17" s="26">
        <v>2136648.83</v>
      </c>
      <c r="J17" s="26">
        <v>1713853.16</v>
      </c>
    </row>
    <row r="18" spans="1:11" s="4" customFormat="1" x14ac:dyDescent="0.25">
      <c r="A18" s="17" t="s">
        <v>44</v>
      </c>
      <c r="B18" s="8" t="s">
        <v>22</v>
      </c>
      <c r="C18" s="25">
        <f t="shared" si="0"/>
        <v>385939.44999999995</v>
      </c>
      <c r="D18" s="26">
        <v>33700.400000000001</v>
      </c>
      <c r="E18" s="26">
        <v>34980.49</v>
      </c>
      <c r="F18" s="26">
        <v>50640.69</v>
      </c>
      <c r="G18" s="26">
        <v>26949.78</v>
      </c>
      <c r="H18" s="26">
        <v>133122.46</v>
      </c>
      <c r="I18" s="26">
        <v>72457.41</v>
      </c>
      <c r="J18" s="26">
        <v>34088.22</v>
      </c>
    </row>
    <row r="19" spans="1:11" s="4" customFormat="1" ht="12" customHeight="1" x14ac:dyDescent="0.25">
      <c r="A19" s="13" t="s">
        <v>45</v>
      </c>
      <c r="B19" s="8" t="s">
        <v>23</v>
      </c>
      <c r="C19" s="25">
        <f t="shared" si="0"/>
        <v>1573305.2900000003</v>
      </c>
      <c r="D19" s="26">
        <v>41945.9</v>
      </c>
      <c r="E19" s="26">
        <v>724625.74</v>
      </c>
      <c r="F19" s="26">
        <v>76509.179999999993</v>
      </c>
      <c r="G19" s="26">
        <v>71220.05</v>
      </c>
      <c r="H19" s="26">
        <v>125139.32</v>
      </c>
      <c r="I19" s="26">
        <v>382005.25</v>
      </c>
      <c r="J19" s="26">
        <v>151859.85</v>
      </c>
    </row>
    <row r="20" spans="1:11" s="4" customFormat="1" ht="19.8" customHeight="1" x14ac:dyDescent="0.25">
      <c r="A20" s="13" t="s">
        <v>58</v>
      </c>
      <c r="B20" s="8" t="s">
        <v>24</v>
      </c>
      <c r="C20" s="25">
        <f t="shared" si="0"/>
        <v>279090.68</v>
      </c>
      <c r="D20" s="25">
        <f t="shared" ref="D20:J20" si="3">D21+D22+D23</f>
        <v>18211.210000000003</v>
      </c>
      <c r="E20" s="25">
        <f t="shared" si="3"/>
        <v>64374.28</v>
      </c>
      <c r="F20" s="25">
        <f t="shared" si="3"/>
        <v>883.81000000000006</v>
      </c>
      <c r="G20" s="25">
        <f t="shared" si="3"/>
        <v>56572.44</v>
      </c>
      <c r="H20" s="25">
        <f t="shared" si="3"/>
        <v>37193.81</v>
      </c>
      <c r="I20" s="25">
        <f t="shared" si="3"/>
        <v>74101.62</v>
      </c>
      <c r="J20" s="25">
        <f t="shared" si="3"/>
        <v>27753.51</v>
      </c>
    </row>
    <row r="21" spans="1:11" s="4" customFormat="1" x14ac:dyDescent="0.25">
      <c r="A21" s="18" t="s">
        <v>46</v>
      </c>
      <c r="B21" s="8" t="s">
        <v>25</v>
      </c>
      <c r="C21" s="25">
        <f t="shared" si="0"/>
        <v>257255.91</v>
      </c>
      <c r="D21" s="26">
        <v>18211.240000000002</v>
      </c>
      <c r="E21" s="26">
        <v>59300.79</v>
      </c>
      <c r="F21" s="26">
        <v>673.33</v>
      </c>
      <c r="G21" s="26">
        <v>49771.47</v>
      </c>
      <c r="H21" s="26">
        <v>35525.99</v>
      </c>
      <c r="I21" s="26">
        <v>67085.06</v>
      </c>
      <c r="J21" s="26">
        <v>26688.03</v>
      </c>
    </row>
    <row r="22" spans="1:11" s="4" customFormat="1" x14ac:dyDescent="0.25">
      <c r="A22" s="18" t="s">
        <v>47</v>
      </c>
      <c r="B22" s="8" t="s">
        <v>26</v>
      </c>
      <c r="C22" s="25">
        <f t="shared" si="0"/>
        <v>3869.6200000000003</v>
      </c>
      <c r="D22" s="26">
        <v>0</v>
      </c>
      <c r="E22" s="26">
        <v>210</v>
      </c>
      <c r="F22" s="26">
        <v>290</v>
      </c>
      <c r="G22" s="26">
        <v>290</v>
      </c>
      <c r="H22" s="26">
        <v>515</v>
      </c>
      <c r="I22" s="26">
        <v>2543.84</v>
      </c>
      <c r="J22" s="26">
        <v>20.78</v>
      </c>
    </row>
    <row r="23" spans="1:11" s="4" customFormat="1" ht="10.5" customHeight="1" x14ac:dyDescent="0.25">
      <c r="A23" s="13" t="s">
        <v>48</v>
      </c>
      <c r="B23" s="8" t="s">
        <v>59</v>
      </c>
      <c r="C23" s="25">
        <f t="shared" si="0"/>
        <v>17965.150000000001</v>
      </c>
      <c r="D23" s="26">
        <v>-0.03</v>
      </c>
      <c r="E23" s="26">
        <v>4863.49</v>
      </c>
      <c r="F23" s="26">
        <v>-79.52</v>
      </c>
      <c r="G23" s="26">
        <v>6510.97</v>
      </c>
      <c r="H23" s="26">
        <v>1152.82</v>
      </c>
      <c r="I23" s="26">
        <v>4472.72</v>
      </c>
      <c r="J23" s="26">
        <v>1044.7</v>
      </c>
    </row>
    <row r="24" spans="1:11" s="4" customFormat="1" x14ac:dyDescent="0.25">
      <c r="A24" s="19" t="s">
        <v>60</v>
      </c>
      <c r="B24" s="8" t="s">
        <v>61</v>
      </c>
      <c r="C24" s="25">
        <f t="shared" si="0"/>
        <v>318443824.46000004</v>
      </c>
      <c r="D24" s="27">
        <f t="shared" ref="D24:J24" si="4">D25+D26+D27</f>
        <v>31533845.199999999</v>
      </c>
      <c r="E24" s="27">
        <f t="shared" si="4"/>
        <v>27028624.799999997</v>
      </c>
      <c r="F24" s="27">
        <f t="shared" si="4"/>
        <v>32696804.579999998</v>
      </c>
      <c r="G24" s="27">
        <f t="shared" si="4"/>
        <v>25944892.480000004</v>
      </c>
      <c r="H24" s="27">
        <f t="shared" si="4"/>
        <v>122808066.88000001</v>
      </c>
      <c r="I24" s="27">
        <f t="shared" si="4"/>
        <v>54132990.729999997</v>
      </c>
      <c r="J24" s="27">
        <f t="shared" si="4"/>
        <v>24298599.790000003</v>
      </c>
    </row>
    <row r="25" spans="1:11" s="4" customFormat="1" x14ac:dyDescent="0.25">
      <c r="A25" s="18" t="s">
        <v>62</v>
      </c>
      <c r="B25" s="8" t="s">
        <v>63</v>
      </c>
      <c r="C25" s="25">
        <f t="shared" si="0"/>
        <v>315491779.53999996</v>
      </c>
      <c r="D25" s="26">
        <f>D7+D9+D12+D16+D21</f>
        <v>31401610.189999998</v>
      </c>
      <c r="E25" s="26">
        <f t="shared" ref="E25:J25" si="5">E7+E9+E12+E16+E21</f>
        <v>26082098.169999998</v>
      </c>
      <c r="F25" s="26">
        <f t="shared" si="5"/>
        <v>32460621.829999998</v>
      </c>
      <c r="G25" s="26">
        <f t="shared" si="5"/>
        <v>25753693.350000001</v>
      </c>
      <c r="H25" s="26">
        <f t="shared" si="5"/>
        <v>122374295.92</v>
      </c>
      <c r="I25" s="26">
        <f t="shared" si="5"/>
        <v>53478280.240000002</v>
      </c>
      <c r="J25" s="26">
        <f t="shared" si="5"/>
        <v>23941179.840000004</v>
      </c>
    </row>
    <row r="26" spans="1:11" s="4" customFormat="1" x14ac:dyDescent="0.25">
      <c r="A26" s="18" t="s">
        <v>64</v>
      </c>
      <c r="B26" s="8" t="s">
        <v>65</v>
      </c>
      <c r="C26" s="25">
        <f t="shared" si="0"/>
        <v>816347.73</v>
      </c>
      <c r="D26" s="26">
        <f t="shared" ref="D26:J27" si="6">D10+D13+D18+D22</f>
        <v>66696.05</v>
      </c>
      <c r="E26" s="26">
        <f t="shared" si="6"/>
        <v>64168.399999999994</v>
      </c>
      <c r="F26" s="26">
        <f t="shared" si="6"/>
        <v>104091.69</v>
      </c>
      <c r="G26" s="26">
        <f t="shared" si="6"/>
        <v>74724.78</v>
      </c>
      <c r="H26" s="26">
        <f t="shared" si="6"/>
        <v>275787.62</v>
      </c>
      <c r="I26" s="26">
        <f t="shared" si="6"/>
        <v>154720.19</v>
      </c>
      <c r="J26" s="26">
        <f t="shared" si="6"/>
        <v>76159</v>
      </c>
    </row>
    <row r="27" spans="1:11" s="4" customFormat="1" ht="10.5" customHeight="1" x14ac:dyDescent="0.25">
      <c r="A27" s="13" t="s">
        <v>66</v>
      </c>
      <c r="B27" s="8" t="s">
        <v>67</v>
      </c>
      <c r="C27" s="25">
        <f t="shared" si="0"/>
        <v>2135697.1900000004</v>
      </c>
      <c r="D27" s="26">
        <f t="shared" si="6"/>
        <v>65538.960000000006</v>
      </c>
      <c r="E27" s="26">
        <f t="shared" si="6"/>
        <v>882358.23</v>
      </c>
      <c r="F27" s="26">
        <f t="shared" si="6"/>
        <v>132091.06</v>
      </c>
      <c r="G27" s="26">
        <f t="shared" si="6"/>
        <v>116474.35</v>
      </c>
      <c r="H27" s="26">
        <f t="shared" si="6"/>
        <v>157983.34000000003</v>
      </c>
      <c r="I27" s="26">
        <f t="shared" si="6"/>
        <v>499990.3</v>
      </c>
      <c r="J27" s="26">
        <f t="shared" si="6"/>
        <v>281260.95</v>
      </c>
    </row>
    <row r="28" spans="1:11" s="4" customFormat="1" ht="10.5" customHeight="1" x14ac:dyDescent="0.25">
      <c r="A28" s="19" t="s">
        <v>68</v>
      </c>
      <c r="B28" s="8" t="s">
        <v>69</v>
      </c>
      <c r="C28" s="25">
        <f t="shared" ref="C28:J28" si="7">C29+C30+C31</f>
        <v>279933728.09000003</v>
      </c>
      <c r="D28" s="27">
        <f t="shared" si="7"/>
        <v>28206004.649999999</v>
      </c>
      <c r="E28" s="27">
        <f t="shared" si="7"/>
        <v>21706411.43</v>
      </c>
      <c r="F28" s="27">
        <f t="shared" si="7"/>
        <v>29741866.439999998</v>
      </c>
      <c r="G28" s="27">
        <f t="shared" si="7"/>
        <v>22878060.849999998</v>
      </c>
      <c r="H28" s="27">
        <f t="shared" si="7"/>
        <v>109849523.38000001</v>
      </c>
      <c r="I28" s="27">
        <f t="shared" si="7"/>
        <v>47030749.68</v>
      </c>
      <c r="J28" s="27">
        <f t="shared" si="7"/>
        <v>20521111.66</v>
      </c>
      <c r="K28" s="31"/>
    </row>
    <row r="29" spans="1:11" s="4" customFormat="1" ht="10.5" customHeight="1" x14ac:dyDescent="0.25">
      <c r="A29" s="18" t="s">
        <v>50</v>
      </c>
      <c r="B29" s="8" t="s">
        <v>27</v>
      </c>
      <c r="C29" s="25">
        <f>D29+E29+F29+G29+H29+I29+J29</f>
        <v>279048625.40000004</v>
      </c>
      <c r="D29" s="27">
        <v>28155149.539999999</v>
      </c>
      <c r="E29" s="27">
        <v>21579372.23</v>
      </c>
      <c r="F29" s="27">
        <v>29657405.949999999</v>
      </c>
      <c r="G29" s="27">
        <v>22812924.239999998</v>
      </c>
      <c r="H29" s="27">
        <v>109690349.09</v>
      </c>
      <c r="I29" s="27">
        <v>46759394.240000002</v>
      </c>
      <c r="J29" s="27">
        <v>20394030.109999999</v>
      </c>
    </row>
    <row r="30" spans="1:11" s="4" customFormat="1" ht="10.5" customHeight="1" x14ac:dyDescent="0.25">
      <c r="A30" s="18" t="s">
        <v>51</v>
      </c>
      <c r="B30" s="8" t="s">
        <v>28</v>
      </c>
      <c r="C30" s="25">
        <f>D30+E30+F30+G30+H30+I30+J30</f>
        <v>418781.84000000008</v>
      </c>
      <c r="D30" s="27">
        <v>33311.58</v>
      </c>
      <c r="E30" s="27">
        <v>28690.21</v>
      </c>
      <c r="F30" s="27">
        <v>50677.88</v>
      </c>
      <c r="G30" s="27">
        <v>44711.97</v>
      </c>
      <c r="H30" s="27">
        <v>134667.28</v>
      </c>
      <c r="I30" s="27">
        <v>86776.76</v>
      </c>
      <c r="J30" s="27">
        <v>39946.160000000003</v>
      </c>
    </row>
    <row r="31" spans="1:11" s="4" customFormat="1" ht="10.5" customHeight="1" x14ac:dyDescent="0.25">
      <c r="A31" s="13" t="s">
        <v>52</v>
      </c>
      <c r="B31" s="8" t="s">
        <v>29</v>
      </c>
      <c r="C31" s="25">
        <f>D31+E31+F31+G31+H31+I31+J31</f>
        <v>466320.85000000003</v>
      </c>
      <c r="D31" s="27">
        <v>17543.53</v>
      </c>
      <c r="E31" s="27">
        <v>98348.99</v>
      </c>
      <c r="F31" s="27">
        <v>33782.61</v>
      </c>
      <c r="G31" s="27">
        <v>20424.64</v>
      </c>
      <c r="H31" s="27">
        <v>24507.01</v>
      </c>
      <c r="I31" s="27">
        <v>184578.68</v>
      </c>
      <c r="J31" s="27">
        <v>87135.39</v>
      </c>
    </row>
    <row r="32" spans="1:11" s="4" customFormat="1" x14ac:dyDescent="0.25">
      <c r="A32" s="20" t="s">
        <v>70</v>
      </c>
      <c r="B32" s="8" t="s">
        <v>30</v>
      </c>
      <c r="C32" s="25">
        <f t="shared" ref="C32:C40" si="8">SUM(D32:J32)</f>
        <v>671638.65</v>
      </c>
      <c r="D32" s="27">
        <f t="shared" ref="D32:J32" si="9">D33+D34+D35</f>
        <v>30587.56</v>
      </c>
      <c r="E32" s="27">
        <f t="shared" si="9"/>
        <v>22039.97</v>
      </c>
      <c r="F32" s="27">
        <f t="shared" si="9"/>
        <v>270947.57</v>
      </c>
      <c r="G32" s="27">
        <f t="shared" si="9"/>
        <v>18201.64</v>
      </c>
      <c r="H32" s="27">
        <f t="shared" si="9"/>
        <v>177404.59999999998</v>
      </c>
      <c r="I32" s="27">
        <f t="shared" si="9"/>
        <v>75748.510000000009</v>
      </c>
      <c r="J32" s="27">
        <f t="shared" si="9"/>
        <v>76708.800000000003</v>
      </c>
    </row>
    <row r="33" spans="1:10" s="4" customFormat="1" x14ac:dyDescent="0.25">
      <c r="A33" s="18" t="s">
        <v>53</v>
      </c>
      <c r="B33" s="8" t="s">
        <v>31</v>
      </c>
      <c r="C33" s="25">
        <f t="shared" si="8"/>
        <v>666620.65</v>
      </c>
      <c r="D33" s="27">
        <v>30587.56</v>
      </c>
      <c r="E33" s="27">
        <v>22039.97</v>
      </c>
      <c r="F33" s="27">
        <v>270506.75</v>
      </c>
      <c r="G33" s="27">
        <v>18201.64</v>
      </c>
      <c r="H33" s="27">
        <v>175295.35999999999</v>
      </c>
      <c r="I33" s="27">
        <v>74181.66</v>
      </c>
      <c r="J33" s="27">
        <v>75807.710000000006</v>
      </c>
    </row>
    <row r="34" spans="1:10" s="4" customFormat="1" x14ac:dyDescent="0.25">
      <c r="A34" s="18" t="s">
        <v>54</v>
      </c>
      <c r="B34" s="8" t="s">
        <v>32</v>
      </c>
      <c r="C34" s="25">
        <f t="shared" si="8"/>
        <v>5018</v>
      </c>
      <c r="D34" s="27">
        <v>0</v>
      </c>
      <c r="E34" s="27">
        <v>0</v>
      </c>
      <c r="F34" s="27">
        <v>440.82</v>
      </c>
      <c r="G34" s="27">
        <v>0</v>
      </c>
      <c r="H34" s="27">
        <v>2109.2399999999998</v>
      </c>
      <c r="I34" s="27">
        <v>1566.85</v>
      </c>
      <c r="J34" s="27">
        <v>901.09</v>
      </c>
    </row>
    <row r="35" spans="1:10" s="4" customFormat="1" x14ac:dyDescent="0.25">
      <c r="A35" s="13" t="s">
        <v>52</v>
      </c>
      <c r="B35" s="8" t="s">
        <v>33</v>
      </c>
      <c r="C35" s="25">
        <f t="shared" si="8"/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</row>
    <row r="36" spans="1:10" s="4" customFormat="1" ht="23.25" customHeight="1" x14ac:dyDescent="0.25">
      <c r="A36" s="18" t="s">
        <v>72</v>
      </c>
      <c r="B36" s="8" t="s">
        <v>71</v>
      </c>
      <c r="C36" s="25">
        <f>SUM(D36:J36)</f>
        <v>38470391.229999997</v>
      </c>
      <c r="D36" s="26">
        <f t="shared" ref="D36:J36" si="10">D37+D39+D40</f>
        <v>3330069.2600000002</v>
      </c>
      <c r="E36" s="26">
        <f t="shared" si="10"/>
        <v>5132281.3899999997</v>
      </c>
      <c r="F36" s="26">
        <f t="shared" si="10"/>
        <v>3207629.11</v>
      </c>
      <c r="G36" s="26">
        <f t="shared" si="10"/>
        <v>2964790.8</v>
      </c>
      <c r="H36" s="26">
        <f t="shared" si="10"/>
        <v>13011778.91</v>
      </c>
      <c r="I36" s="26">
        <f t="shared" si="10"/>
        <v>7016804.4299999997</v>
      </c>
      <c r="J36" s="26">
        <f t="shared" si="10"/>
        <v>3807037.3299999996</v>
      </c>
    </row>
    <row r="37" spans="1:10" s="4" customFormat="1" ht="12" customHeight="1" x14ac:dyDescent="0.25">
      <c r="A37" s="17" t="s">
        <v>55</v>
      </c>
      <c r="B37" s="8" t="s">
        <v>73</v>
      </c>
      <c r="C37" s="25">
        <f t="shared" si="8"/>
        <v>36583258.229999997</v>
      </c>
      <c r="D37" s="26">
        <v>3254755.48</v>
      </c>
      <c r="E37" s="26">
        <v>4369676.22</v>
      </c>
      <c r="F37" s="26">
        <v>3063606.19</v>
      </c>
      <c r="G37" s="26">
        <v>2857319.2</v>
      </c>
      <c r="H37" s="26">
        <v>12785535.359999999</v>
      </c>
      <c r="I37" s="26">
        <v>6660256.3799999999</v>
      </c>
      <c r="J37" s="26">
        <v>3592109.4</v>
      </c>
    </row>
    <row r="38" spans="1:10" s="4" customFormat="1" ht="12" customHeight="1" x14ac:dyDescent="0.25">
      <c r="A38" s="17" t="s">
        <v>43</v>
      </c>
      <c r="B38" s="8" t="s">
        <v>74</v>
      </c>
      <c r="C38" s="25">
        <f t="shared" si="8"/>
        <v>9437460.4000000004</v>
      </c>
      <c r="D38" s="25">
        <v>572505.72</v>
      </c>
      <c r="E38" s="25">
        <v>2502739.14</v>
      </c>
      <c r="F38" s="25">
        <v>1037028.56</v>
      </c>
      <c r="G38" s="25">
        <v>604365.29</v>
      </c>
      <c r="H38" s="25">
        <v>1060098.92</v>
      </c>
      <c r="I38" s="25">
        <v>1742434.32</v>
      </c>
      <c r="J38" s="25">
        <v>1918288.45</v>
      </c>
    </row>
    <row r="39" spans="1:10" s="4" customFormat="1" ht="12" customHeight="1" x14ac:dyDescent="0.25">
      <c r="A39" s="17" t="s">
        <v>44</v>
      </c>
      <c r="B39" s="8" t="s">
        <v>75</v>
      </c>
      <c r="C39" s="25">
        <f t="shared" si="8"/>
        <v>355049.46</v>
      </c>
      <c r="D39" s="25">
        <v>30010.68</v>
      </c>
      <c r="E39" s="25">
        <v>31093.87</v>
      </c>
      <c r="F39" s="25">
        <v>47913.5</v>
      </c>
      <c r="G39" s="25">
        <v>27628.55</v>
      </c>
      <c r="H39" s="25">
        <v>120681.96</v>
      </c>
      <c r="I39" s="25">
        <v>62457.39</v>
      </c>
      <c r="J39" s="25">
        <v>35263.51</v>
      </c>
    </row>
    <row r="40" spans="1:10" s="4" customFormat="1" ht="12" customHeight="1" x14ac:dyDescent="0.25">
      <c r="A40" s="13" t="s">
        <v>45</v>
      </c>
      <c r="B40" s="8" t="s">
        <v>76</v>
      </c>
      <c r="C40" s="26">
        <f t="shared" si="8"/>
        <v>1532083.54</v>
      </c>
      <c r="D40" s="26">
        <v>45303.1</v>
      </c>
      <c r="E40" s="26">
        <v>731511.3</v>
      </c>
      <c r="F40" s="26">
        <v>96109.42</v>
      </c>
      <c r="G40" s="26">
        <v>79843.05</v>
      </c>
      <c r="H40" s="26">
        <v>105561.59</v>
      </c>
      <c r="I40" s="26">
        <v>294090.65999999997</v>
      </c>
      <c r="J40" s="26">
        <v>179664.42</v>
      </c>
    </row>
    <row r="41" spans="1:10" s="4" customFormat="1" ht="12" customHeight="1" x14ac:dyDescent="0.25">
      <c r="A41" s="13" t="s">
        <v>78</v>
      </c>
      <c r="B41" s="8" t="s">
        <v>77</v>
      </c>
      <c r="C41" s="26" t="s">
        <v>79</v>
      </c>
      <c r="D41" s="26" t="s">
        <v>79</v>
      </c>
      <c r="E41" s="26" t="s">
        <v>79</v>
      </c>
      <c r="F41" s="26" t="s">
        <v>79</v>
      </c>
      <c r="G41" s="26" t="s">
        <v>79</v>
      </c>
      <c r="H41" s="26" t="s">
        <v>79</v>
      </c>
      <c r="I41" s="26" t="s">
        <v>79</v>
      </c>
      <c r="J41" s="26" t="s">
        <v>79</v>
      </c>
    </row>
    <row r="42" spans="1:10" s="4" customFormat="1" ht="12" customHeight="1" x14ac:dyDescent="0.25">
      <c r="A42" s="28"/>
      <c r="B42" s="29"/>
      <c r="C42" s="30"/>
      <c r="D42" s="30"/>
      <c r="E42" s="30"/>
      <c r="F42" s="30"/>
      <c r="G42" s="30"/>
      <c r="H42" s="30"/>
      <c r="I42" s="30"/>
      <c r="J42" s="30"/>
    </row>
    <row r="43" spans="1:10" s="4" customFormat="1" ht="12" customHeight="1" x14ac:dyDescent="0.25">
      <c r="A43" s="32"/>
      <c r="B43" s="29"/>
      <c r="C43" s="30"/>
      <c r="D43" s="30"/>
      <c r="E43" s="30"/>
      <c r="F43" s="30"/>
      <c r="G43" s="30"/>
      <c r="H43" s="30"/>
      <c r="I43" s="30"/>
      <c r="J43" s="30"/>
    </row>
  </sheetData>
  <mergeCells count="5">
    <mergeCell ref="A3:A4"/>
    <mergeCell ref="B3:B4"/>
    <mergeCell ref="C3:C4"/>
    <mergeCell ref="D3:J3"/>
    <mergeCell ref="A1:J1"/>
  </mergeCells>
  <phoneticPr fontId="1" type="noConversion"/>
  <pageMargins left="7.874015748031496E-2" right="0" top="0.27" bottom="0" header="0" footer="0"/>
  <pageSetup paperSize="9"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 </vt:lpstr>
    </vt:vector>
  </TitlesOfParts>
  <Company>BGS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</dc:creator>
  <cp:lastModifiedBy>Ковалева Наталья Геннадьевна</cp:lastModifiedBy>
  <cp:lastPrinted>2021-02-09T05:57:25Z</cp:lastPrinted>
  <dcterms:created xsi:type="dcterms:W3CDTF">2004-05-07T07:26:44Z</dcterms:created>
  <dcterms:modified xsi:type="dcterms:W3CDTF">2022-02-21T05:43:18Z</dcterms:modified>
</cp:coreProperties>
</file>