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115" activeTab="0"/>
  </bookViews>
  <sheets>
    <sheet name="Сводный отчет " sheetId="1" r:id="rId1"/>
  </sheets>
  <definedNames/>
  <calcPr fullCalcOnLoad="1"/>
</workbook>
</file>

<file path=xl/sharedStrings.xml><?xml version="1.0" encoding="utf-8"?>
<sst xmlns="http://schemas.openxmlformats.org/spreadsheetml/2006/main" count="109" uniqueCount="95">
  <si>
    <t>№</t>
  </si>
  <si>
    <t>г. Минск</t>
  </si>
  <si>
    <t>Сумма дотации Белгосстраха на осуществление страховых выплат страхователем</t>
  </si>
  <si>
    <t>Наименование показателя</t>
  </si>
  <si>
    <t xml:space="preserve">Республика Беларусь </t>
  </si>
  <si>
    <t>Витебская</t>
  </si>
  <si>
    <t>Гомельская</t>
  </si>
  <si>
    <t>Гродненская</t>
  </si>
  <si>
    <t>Минская</t>
  </si>
  <si>
    <t>Могилевская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</si>
  <si>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</si>
  <si>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</si>
  <si>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</si>
  <si>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</si>
  <si>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</si>
  <si>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</si>
  <si>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</si>
  <si>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</si>
  <si>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</si>
  <si>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</si>
  <si>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</si>
  <si>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</si>
  <si>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</si>
  <si>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</si>
  <si>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</si>
  <si>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</si>
  <si>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</si>
  <si>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</si>
  <si>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</si>
  <si>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</si>
  <si>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</si>
  <si>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</si>
  <si>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</si>
  <si>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</si>
  <si>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</si>
  <si>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</si>
  <si>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</si>
  <si>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 Средний страховой тариф, %</t>
  </si>
  <si>
    <t>28</t>
  </si>
  <si>
    <t>29</t>
  </si>
  <si>
    <t>30</t>
  </si>
  <si>
    <t>31</t>
  </si>
  <si>
    <t>32</t>
  </si>
  <si>
    <t>Брестская</t>
  </si>
  <si>
    <t>33</t>
  </si>
  <si>
    <t>34</t>
  </si>
  <si>
    <t>35</t>
  </si>
  <si>
    <t>в том числе по областям и г. Минску</t>
  </si>
  <si>
    <t>36</t>
  </si>
  <si>
    <t xml:space="preserve">         рублей</t>
  </si>
  <si>
    <t>численность потерпевших, получивших профессиональные заболевания</t>
  </si>
  <si>
    <t>37</t>
  </si>
  <si>
    <t>38</t>
  </si>
  <si>
    <t>самостоятельно страхователем: страховых взносов</t>
  </si>
  <si>
    <t>Средняя численность застрахованных</t>
  </si>
  <si>
    <t xml:space="preserve">Начислено страховых взносов </t>
  </si>
  <si>
    <t>Доначислено (излишне начислено) страховых взносов, штрафов и пеней - всего (сумма строк с 07 по 12)</t>
  </si>
  <si>
    <t xml:space="preserve">     в том числе: Белгосстрахом: страховых взносов</t>
  </si>
  <si>
    <t xml:space="preserve">             штрафов</t>
  </si>
  <si>
    <t xml:space="preserve">             пеней</t>
  </si>
  <si>
    <t>Начислено страхователем страховых выплат - всего (сумма строк 14 и15)</t>
  </si>
  <si>
    <t xml:space="preserve">     в том числе: пособий по временной нетрудоспособности в связи с несчастными случаями на производстве и профессиональными заболеваниями</t>
  </si>
  <si>
    <t>Задолженность по платежам на 1 января отчетного года страхователя Белгосстраху (Белгосстраха страхователю)                              (сумма строк 18, 20, 21)</t>
  </si>
  <si>
    <t xml:space="preserve">    в том числе: по страховым взносам</t>
  </si>
  <si>
    <t xml:space="preserve">          из нее просроченная задолженность</t>
  </si>
  <si>
    <t xml:space="preserve">    по штрафам </t>
  </si>
  <si>
    <t xml:space="preserve">    по пеням</t>
  </si>
  <si>
    <t>Задолженность по платежам страхователя, возникшая в связи с правопреемством - всего (сумма строк с 23 по 25)</t>
  </si>
  <si>
    <t xml:space="preserve">   в том числе:  по страховым взносам</t>
  </si>
  <si>
    <t xml:space="preserve">   по штрафам</t>
  </si>
  <si>
    <t xml:space="preserve">   по пеням</t>
  </si>
  <si>
    <t>Из числа застрахованных: численность потерпевших в результате несчастных случаях на производстве с утратой профессиональной трудоспособности на 1 рабочий день и более и со смертельным исходом</t>
  </si>
  <si>
    <t>Облагаемая база</t>
  </si>
  <si>
    <t xml:space="preserve">               Сводный отчет  о средствах по обязательному страхованию от несчастных случаев на производстве и профессиональных заболеваний за 2018 год</t>
  </si>
  <si>
    <t>доплат до среднемесячного заработка  застрахованного, временно переведенного в связи с повреждением здоровья в результате страхового случая на более легкую нижеоплачиваемую работу до восстановления профессиональной трудоспособности или установления ее стойкой утраты</t>
  </si>
  <si>
    <t>Следует к платежу - всего (сумма строк с 27 по 29)</t>
  </si>
  <si>
    <t xml:space="preserve">   в том числе:  страховых взносов (сумма строк 05, 07, 10, 16, 18, 23 минус строка 13)</t>
  </si>
  <si>
    <t xml:space="preserve">   штрафов (сумма строк 08, 11, 20, 24)</t>
  </si>
  <si>
    <t xml:space="preserve">   пеней (сумма строк 09, 12, 21, 25)</t>
  </si>
  <si>
    <t>Уплачено средств - всего (сумма строк с 31 по 33)</t>
  </si>
  <si>
    <t xml:space="preserve">   в том числе:  страховых взносов </t>
  </si>
  <si>
    <t xml:space="preserve">   штрафов </t>
  </si>
  <si>
    <t xml:space="preserve">   пеней</t>
  </si>
  <si>
    <t>Возвращено Белгосстрахом средств - всего (сумма строк с 35 по 37)</t>
  </si>
  <si>
    <t xml:space="preserve">   в том числе:  страховых взносов</t>
  </si>
  <si>
    <t xml:space="preserve">   штрафов</t>
  </si>
  <si>
    <t>Задолженность по платежам на конец отчетного периода страхователя Белгосстраху (Белгосстраха страхователю) (сумма строк 39, 41, 42)</t>
  </si>
  <si>
    <t xml:space="preserve">    в том числе: страховым взносам</t>
  </si>
  <si>
    <t>39</t>
  </si>
  <si>
    <t>40</t>
  </si>
  <si>
    <t>41</t>
  </si>
  <si>
    <t>42</t>
  </si>
  <si>
    <t>43</t>
  </si>
  <si>
    <t>х</t>
  </si>
  <si>
    <t xml:space="preserve">Страховой тариф, процентов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</si>
</sst>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 Black"/>
      <family val="2"/>
    </font>
    <font>
      <sz val="8"/>
      <name val="Arial"/>
      <family val="2"/>
    </font>
    <font>
      <sz val="5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95" zoomScalePageLayoutView="0" workbookViewId="0" topLeftCell="A43">
      <selection activeCell="A53" sqref="A53"/>
    </sheetView>
  </sheetViews>
  <sheetFormatPr defaultColWidth="9.00390625" defaultRowHeight="12.75"/>
  <cols>
    <col min="1" max="1" width="91.875" style="0" customWidth="1"/>
    <col min="2" max="2" width="3.25390625" style="9" customWidth="1"/>
    <col min="3" max="3" width="11.125" style="3" customWidth="1"/>
    <col min="4" max="4" width="11.25390625" style="3" customWidth="1"/>
    <col min="5" max="6" width="11.25390625" style="6" customWidth="1"/>
    <col min="7" max="7" width="10.375" style="3" customWidth="1"/>
    <col min="8" max="8" width="11.125" style="3" customWidth="1"/>
    <col min="9" max="10" width="11.00390625" style="3" customWidth="1"/>
    <col min="11" max="11" width="9.125" style="4" customWidth="1"/>
  </cols>
  <sheetData>
    <row r="1" spans="1:10" ht="1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9.75" customHeight="1">
      <c r="A2" s="1"/>
      <c r="B2" s="7"/>
      <c r="C2" s="2"/>
      <c r="D2" s="2"/>
      <c r="E2" s="2"/>
      <c r="F2" s="2"/>
      <c r="G2" s="2"/>
      <c r="H2" s="2"/>
      <c r="I2" s="2"/>
      <c r="J2" s="2" t="s">
        <v>49</v>
      </c>
    </row>
    <row r="3" spans="1:10" ht="12" customHeight="1">
      <c r="A3" s="33" t="s">
        <v>3</v>
      </c>
      <c r="B3" s="35" t="s">
        <v>0</v>
      </c>
      <c r="C3" s="37" t="s">
        <v>4</v>
      </c>
      <c r="D3" s="39" t="s">
        <v>47</v>
      </c>
      <c r="E3" s="40"/>
      <c r="F3" s="40"/>
      <c r="G3" s="40"/>
      <c r="H3" s="40"/>
      <c r="I3" s="40"/>
      <c r="J3" s="41"/>
    </row>
    <row r="4" spans="1:10" ht="9.75" customHeight="1">
      <c r="A4" s="34"/>
      <c r="B4" s="36"/>
      <c r="C4" s="38"/>
      <c r="D4" s="5" t="s">
        <v>43</v>
      </c>
      <c r="E4" s="5" t="s">
        <v>5</v>
      </c>
      <c r="F4" s="5" t="s">
        <v>6</v>
      </c>
      <c r="G4" s="5" t="s">
        <v>7</v>
      </c>
      <c r="H4" s="5" t="s">
        <v>1</v>
      </c>
      <c r="I4" s="5" t="s">
        <v>8</v>
      </c>
      <c r="J4" s="5" t="s">
        <v>9</v>
      </c>
    </row>
    <row r="5" spans="1:10" s="10" customFormat="1" ht="10.5" customHeight="1">
      <c r="A5" s="25" t="s">
        <v>54</v>
      </c>
      <c r="B5" s="8" t="s">
        <v>10</v>
      </c>
      <c r="C5" s="14">
        <f>SUM(D5:J5)</f>
        <v>3940988</v>
      </c>
      <c r="D5" s="15">
        <v>513737</v>
      </c>
      <c r="E5" s="15">
        <v>430772</v>
      </c>
      <c r="F5" s="15">
        <v>519193</v>
      </c>
      <c r="G5" s="15">
        <v>405650</v>
      </c>
      <c r="H5" s="15">
        <v>1083958</v>
      </c>
      <c r="I5" s="15">
        <v>604746</v>
      </c>
      <c r="J5" s="15">
        <v>382932</v>
      </c>
    </row>
    <row r="6" spans="1:10" s="10" customFormat="1" ht="22.5" customHeight="1">
      <c r="A6" s="26" t="s">
        <v>71</v>
      </c>
      <c r="B6" s="8" t="s">
        <v>11</v>
      </c>
      <c r="C6" s="14">
        <f aca="true" t="shared" si="0" ref="C6:C47">SUM(D6:J6)</f>
        <v>2124</v>
      </c>
      <c r="D6" s="15">
        <v>307</v>
      </c>
      <c r="E6" s="15">
        <v>190</v>
      </c>
      <c r="F6" s="15">
        <v>258</v>
      </c>
      <c r="G6" s="15">
        <v>241</v>
      </c>
      <c r="H6" s="15">
        <v>412</v>
      </c>
      <c r="I6" s="15">
        <v>421</v>
      </c>
      <c r="J6" s="15">
        <v>295</v>
      </c>
    </row>
    <row r="7" spans="1:10" s="10" customFormat="1" ht="12.75" customHeight="1">
      <c r="A7" s="24" t="s">
        <v>50</v>
      </c>
      <c r="B7" s="8" t="s">
        <v>12</v>
      </c>
      <c r="C7" s="14">
        <f t="shared" si="0"/>
        <v>130</v>
      </c>
      <c r="D7" s="15">
        <v>1</v>
      </c>
      <c r="E7" s="15">
        <v>3</v>
      </c>
      <c r="F7" s="15">
        <v>2</v>
      </c>
      <c r="G7" s="15">
        <v>4</v>
      </c>
      <c r="H7" s="15">
        <v>79</v>
      </c>
      <c r="I7" s="15">
        <v>32</v>
      </c>
      <c r="J7" s="15">
        <v>9</v>
      </c>
    </row>
    <row r="8" spans="1:10" s="4" customFormat="1" ht="13.5" customHeight="1">
      <c r="A8" s="22" t="s">
        <v>72</v>
      </c>
      <c r="B8" s="11" t="s">
        <v>13</v>
      </c>
      <c r="C8" s="27">
        <f t="shared" si="0"/>
        <v>38996965148.649994</v>
      </c>
      <c r="D8" s="27">
        <v>4243892834.51</v>
      </c>
      <c r="E8" s="27">
        <v>3524339675.52</v>
      </c>
      <c r="F8" s="27">
        <v>4519835426.11</v>
      </c>
      <c r="G8" s="27">
        <v>3496700490.85</v>
      </c>
      <c r="H8" s="27">
        <v>14088164727.25</v>
      </c>
      <c r="I8" s="27">
        <v>5981790636.91</v>
      </c>
      <c r="J8" s="27">
        <v>3142241357.5</v>
      </c>
    </row>
    <row r="9" spans="1:10" s="4" customFormat="1" ht="11.25" customHeight="1">
      <c r="A9" s="24" t="s">
        <v>55</v>
      </c>
      <c r="B9" s="8" t="s">
        <v>14</v>
      </c>
      <c r="C9" s="27">
        <f t="shared" si="0"/>
        <v>195415671.04000002</v>
      </c>
      <c r="D9" s="27">
        <v>20474206.04</v>
      </c>
      <c r="E9" s="27">
        <v>16259150.52</v>
      </c>
      <c r="F9" s="27">
        <v>21857165.8</v>
      </c>
      <c r="G9" s="27">
        <v>17290645.87</v>
      </c>
      <c r="H9" s="27">
        <v>71538421.88</v>
      </c>
      <c r="I9" s="27">
        <v>32405601.11</v>
      </c>
      <c r="J9" s="27">
        <v>15590479.82</v>
      </c>
    </row>
    <row r="10" spans="1:10" s="4" customFormat="1" ht="12.75" customHeight="1">
      <c r="A10" s="12" t="s">
        <v>56</v>
      </c>
      <c r="B10" s="8" t="s">
        <v>15</v>
      </c>
      <c r="C10" s="27">
        <f t="shared" si="0"/>
        <v>1305775.6400000001</v>
      </c>
      <c r="D10" s="27">
        <f>D11+D12+D13+D14+D15+D16</f>
        <v>118938.52</v>
      </c>
      <c r="E10" s="27">
        <f aca="true" t="shared" si="1" ref="E10:J10">E11+E12+E13+E14+E15+E16</f>
        <v>169481.96999999997</v>
      </c>
      <c r="F10" s="27">
        <f t="shared" si="1"/>
        <v>97428.59</v>
      </c>
      <c r="G10" s="27">
        <f t="shared" si="1"/>
        <v>112806.33</v>
      </c>
      <c r="H10" s="27">
        <f t="shared" si="1"/>
        <v>352052.08</v>
      </c>
      <c r="I10" s="27">
        <f t="shared" si="1"/>
        <v>313717.61</v>
      </c>
      <c r="J10" s="27">
        <f t="shared" si="1"/>
        <v>141350.54</v>
      </c>
    </row>
    <row r="11" spans="1:10" s="4" customFormat="1" ht="14.25" customHeight="1">
      <c r="A11" s="16" t="s">
        <v>57</v>
      </c>
      <c r="B11" s="8" t="s">
        <v>16</v>
      </c>
      <c r="C11" s="27">
        <f t="shared" si="0"/>
        <v>48918.979999999996</v>
      </c>
      <c r="D11" s="28">
        <v>21363.82</v>
      </c>
      <c r="E11" s="28">
        <v>0</v>
      </c>
      <c r="F11" s="28">
        <v>7918.23</v>
      </c>
      <c r="G11" s="28">
        <v>786.1</v>
      </c>
      <c r="H11" s="28">
        <v>1939.21</v>
      </c>
      <c r="I11" s="28">
        <v>16911.62</v>
      </c>
      <c r="J11" s="28">
        <v>0</v>
      </c>
    </row>
    <row r="12" spans="1:10" s="4" customFormat="1" ht="11.25" customHeight="1">
      <c r="A12" s="16" t="s">
        <v>58</v>
      </c>
      <c r="B12" s="8" t="s">
        <v>17</v>
      </c>
      <c r="C12" s="27">
        <f t="shared" si="0"/>
        <v>685013.13</v>
      </c>
      <c r="D12" s="28">
        <v>53797.74</v>
      </c>
      <c r="E12" s="28">
        <v>44330</v>
      </c>
      <c r="F12" s="28">
        <v>57398.65</v>
      </c>
      <c r="G12" s="28">
        <v>49110.93</v>
      </c>
      <c r="H12" s="28">
        <v>290693.31</v>
      </c>
      <c r="I12" s="28">
        <v>140560</v>
      </c>
      <c r="J12" s="28">
        <v>49122.5</v>
      </c>
    </row>
    <row r="13" spans="1:10" s="4" customFormat="1" ht="12" customHeight="1">
      <c r="A13" s="16" t="s">
        <v>59</v>
      </c>
      <c r="B13" s="8" t="s">
        <v>18</v>
      </c>
      <c r="C13" s="27">
        <f t="shared" si="0"/>
        <v>608065.9199999999</v>
      </c>
      <c r="D13" s="28">
        <v>45183.11</v>
      </c>
      <c r="E13" s="28">
        <v>193766.37</v>
      </c>
      <c r="F13" s="28">
        <v>22162.01</v>
      </c>
      <c r="G13" s="28">
        <v>53679.46</v>
      </c>
      <c r="H13" s="28">
        <v>55576.73</v>
      </c>
      <c r="I13" s="28">
        <v>131565.66</v>
      </c>
      <c r="J13" s="28">
        <v>106132.58</v>
      </c>
    </row>
    <row r="14" spans="1:10" s="4" customFormat="1" ht="11.25" customHeight="1">
      <c r="A14" s="23" t="s">
        <v>53</v>
      </c>
      <c r="B14" s="8" t="s">
        <v>19</v>
      </c>
      <c r="C14" s="27">
        <f t="shared" si="0"/>
        <v>-36757.62999999999</v>
      </c>
      <c r="D14" s="28">
        <v>-1418.43</v>
      </c>
      <c r="E14" s="28">
        <v>-68602.7</v>
      </c>
      <c r="F14" s="28">
        <v>9713.06</v>
      </c>
      <c r="G14" s="28">
        <v>9224.77</v>
      </c>
      <c r="H14" s="28">
        <v>3682.98</v>
      </c>
      <c r="I14" s="28">
        <v>24547.23</v>
      </c>
      <c r="J14" s="28">
        <v>-13904.54</v>
      </c>
    </row>
    <row r="15" spans="1:10" s="4" customFormat="1" ht="12" customHeight="1">
      <c r="A15" s="16" t="s">
        <v>58</v>
      </c>
      <c r="B15" s="8" t="s">
        <v>20</v>
      </c>
      <c r="C15" s="27">
        <f t="shared" si="0"/>
        <v>214.46999999999997</v>
      </c>
      <c r="D15" s="28">
        <v>0.24</v>
      </c>
      <c r="E15" s="28">
        <v>4.49</v>
      </c>
      <c r="F15" s="28">
        <v>209.98</v>
      </c>
      <c r="G15" s="28">
        <v>0</v>
      </c>
      <c r="H15" s="28">
        <v>-0.24</v>
      </c>
      <c r="I15" s="28">
        <v>0</v>
      </c>
      <c r="J15" s="28">
        <v>0</v>
      </c>
    </row>
    <row r="16" spans="1:10" s="4" customFormat="1" ht="12.75" customHeight="1">
      <c r="A16" s="16" t="s">
        <v>59</v>
      </c>
      <c r="B16" s="8" t="s">
        <v>21</v>
      </c>
      <c r="C16" s="27">
        <f t="shared" si="0"/>
        <v>320.77</v>
      </c>
      <c r="D16" s="28">
        <v>12.04</v>
      </c>
      <c r="E16" s="28">
        <v>-16.19</v>
      </c>
      <c r="F16" s="28">
        <v>26.66</v>
      </c>
      <c r="G16" s="28">
        <v>5.07</v>
      </c>
      <c r="H16" s="28">
        <v>160.09</v>
      </c>
      <c r="I16" s="28">
        <v>133.1</v>
      </c>
      <c r="J16" s="28">
        <v>0</v>
      </c>
    </row>
    <row r="17" spans="1:10" s="4" customFormat="1" ht="14.25" customHeight="1">
      <c r="A17" s="16" t="s">
        <v>60</v>
      </c>
      <c r="B17" s="8" t="s">
        <v>22</v>
      </c>
      <c r="C17" s="27">
        <f t="shared" si="0"/>
        <v>3457694.89</v>
      </c>
      <c r="D17" s="27">
        <f>D18+D19</f>
        <v>351367.84</v>
      </c>
      <c r="E17" s="27">
        <f aca="true" t="shared" si="2" ref="E17:J17">E18+E19</f>
        <v>271871.31</v>
      </c>
      <c r="F17" s="27">
        <f t="shared" si="2"/>
        <v>392428.70999999996</v>
      </c>
      <c r="G17" s="27">
        <f t="shared" si="2"/>
        <v>425605.08</v>
      </c>
      <c r="H17" s="27">
        <f t="shared" si="2"/>
        <v>791324.07</v>
      </c>
      <c r="I17" s="27">
        <f t="shared" si="2"/>
        <v>860143.2</v>
      </c>
      <c r="J17" s="27">
        <f t="shared" si="2"/>
        <v>364954.68</v>
      </c>
    </row>
    <row r="18" spans="1:10" s="4" customFormat="1" ht="25.5" customHeight="1">
      <c r="A18" s="12" t="s">
        <v>61</v>
      </c>
      <c r="B18" s="8" t="s">
        <v>23</v>
      </c>
      <c r="C18" s="27">
        <f t="shared" si="0"/>
        <v>3443791.92</v>
      </c>
      <c r="D18" s="28">
        <v>351367.84</v>
      </c>
      <c r="E18" s="28">
        <v>270763.29</v>
      </c>
      <c r="F18" s="28">
        <v>391986.35</v>
      </c>
      <c r="G18" s="28">
        <v>425605.08</v>
      </c>
      <c r="H18" s="28">
        <v>791324.07</v>
      </c>
      <c r="I18" s="28">
        <v>849190.6</v>
      </c>
      <c r="J18" s="28">
        <v>363554.69</v>
      </c>
    </row>
    <row r="19" spans="1:10" s="4" customFormat="1" ht="32.25" customHeight="1">
      <c r="A19" s="13" t="s">
        <v>74</v>
      </c>
      <c r="B19" s="8" t="s">
        <v>24</v>
      </c>
      <c r="C19" s="27">
        <f t="shared" si="0"/>
        <v>13902.97</v>
      </c>
      <c r="D19" s="28">
        <v>0</v>
      </c>
      <c r="E19" s="28">
        <v>1108.02</v>
      </c>
      <c r="F19" s="28">
        <v>442.36</v>
      </c>
      <c r="G19" s="28">
        <v>0</v>
      </c>
      <c r="H19" s="28">
        <v>0</v>
      </c>
      <c r="I19" s="28">
        <v>10952.6</v>
      </c>
      <c r="J19" s="28">
        <v>1399.99</v>
      </c>
    </row>
    <row r="20" spans="1:10" s="4" customFormat="1" ht="13.5" customHeight="1">
      <c r="A20" s="13" t="s">
        <v>2</v>
      </c>
      <c r="B20" s="8" t="s">
        <v>25</v>
      </c>
      <c r="C20" s="27">
        <f t="shared" si="0"/>
        <v>220568.66</v>
      </c>
      <c r="D20" s="28">
        <v>32364.63</v>
      </c>
      <c r="E20" s="28">
        <v>9476.63</v>
      </c>
      <c r="F20" s="28">
        <v>23774.61</v>
      </c>
      <c r="G20" s="28">
        <v>105144.37</v>
      </c>
      <c r="H20" s="28">
        <v>17625.83</v>
      </c>
      <c r="I20" s="28">
        <v>26312.98</v>
      </c>
      <c r="J20" s="28">
        <v>5869.61</v>
      </c>
    </row>
    <row r="21" spans="1:10" s="4" customFormat="1" ht="22.5">
      <c r="A21" s="17" t="s">
        <v>62</v>
      </c>
      <c r="B21" s="8" t="s">
        <v>26</v>
      </c>
      <c r="C21" s="27">
        <f t="shared" si="0"/>
        <v>21893795.04</v>
      </c>
      <c r="D21" s="28">
        <f>D22+D24+D25</f>
        <v>2032083.3699999999</v>
      </c>
      <c r="E21" s="28">
        <f aca="true" t="shared" si="3" ref="E21:J21">E22+E24+E25</f>
        <v>3239647.71</v>
      </c>
      <c r="F21" s="28">
        <f t="shared" si="3"/>
        <v>1648825.76</v>
      </c>
      <c r="G21" s="28">
        <f t="shared" si="3"/>
        <v>1762711.73</v>
      </c>
      <c r="H21" s="28">
        <f t="shared" si="3"/>
        <v>6532183.82</v>
      </c>
      <c r="I21" s="28">
        <f t="shared" si="3"/>
        <v>4315189.399999999</v>
      </c>
      <c r="J21" s="28">
        <f t="shared" si="3"/>
        <v>2363153.25</v>
      </c>
    </row>
    <row r="22" spans="1:10" s="4" customFormat="1" ht="12.75">
      <c r="A22" s="17" t="s">
        <v>63</v>
      </c>
      <c r="B22" s="8" t="s">
        <v>27</v>
      </c>
      <c r="C22" s="27">
        <f t="shared" si="0"/>
        <v>20459406.78</v>
      </c>
      <c r="D22" s="28">
        <v>1959739.45</v>
      </c>
      <c r="E22" s="28">
        <v>2784171.06</v>
      </c>
      <c r="F22" s="28">
        <v>1541295.78</v>
      </c>
      <c r="G22" s="28">
        <v>1640772.45</v>
      </c>
      <c r="H22" s="28">
        <v>6332235.86</v>
      </c>
      <c r="I22" s="28">
        <v>4088394.76</v>
      </c>
      <c r="J22" s="28">
        <v>2112797.42</v>
      </c>
    </row>
    <row r="23" spans="1:10" s="4" customFormat="1" ht="12.75">
      <c r="A23" s="17" t="s">
        <v>64</v>
      </c>
      <c r="B23" s="8" t="s">
        <v>28</v>
      </c>
      <c r="C23" s="27">
        <f t="shared" si="0"/>
        <v>5689044.75</v>
      </c>
      <c r="D23" s="28">
        <v>336766.96</v>
      </c>
      <c r="E23" s="28">
        <v>1840393.46</v>
      </c>
      <c r="F23" s="28">
        <v>277140.58</v>
      </c>
      <c r="G23" s="28">
        <v>450338.75</v>
      </c>
      <c r="H23" s="28">
        <v>646352.22</v>
      </c>
      <c r="I23" s="28">
        <v>1219412.19</v>
      </c>
      <c r="J23" s="28">
        <v>918640.59</v>
      </c>
    </row>
    <row r="24" spans="1:10" s="4" customFormat="1" ht="12.75">
      <c r="A24" s="17" t="s">
        <v>65</v>
      </c>
      <c r="B24" s="8" t="s">
        <v>29</v>
      </c>
      <c r="C24" s="27">
        <f t="shared" si="0"/>
        <v>355731.60000000003</v>
      </c>
      <c r="D24" s="28">
        <v>32116.77</v>
      </c>
      <c r="E24" s="28">
        <v>29918.79</v>
      </c>
      <c r="F24" s="28">
        <v>57262.85</v>
      </c>
      <c r="G24" s="28">
        <v>27505.58</v>
      </c>
      <c r="H24" s="28">
        <v>97669.51</v>
      </c>
      <c r="I24" s="28">
        <v>72267.71</v>
      </c>
      <c r="J24" s="28">
        <v>38990.39</v>
      </c>
    </row>
    <row r="25" spans="1:10" s="4" customFormat="1" ht="12" customHeight="1">
      <c r="A25" s="13" t="s">
        <v>66</v>
      </c>
      <c r="B25" s="8" t="s">
        <v>30</v>
      </c>
      <c r="C25" s="27">
        <f t="shared" si="0"/>
        <v>1078656.66</v>
      </c>
      <c r="D25" s="28">
        <v>40227.15</v>
      </c>
      <c r="E25" s="28">
        <v>425557.86</v>
      </c>
      <c r="F25" s="28">
        <v>50267.13</v>
      </c>
      <c r="G25" s="28">
        <v>94433.7</v>
      </c>
      <c r="H25" s="28">
        <v>102278.45</v>
      </c>
      <c r="I25" s="28">
        <v>154526.93</v>
      </c>
      <c r="J25" s="28">
        <v>211365.44</v>
      </c>
    </row>
    <row r="26" spans="1:10" s="4" customFormat="1" ht="12.75" customHeight="1">
      <c r="A26" s="13" t="s">
        <v>67</v>
      </c>
      <c r="B26" s="8" t="s">
        <v>31</v>
      </c>
      <c r="C26" s="27">
        <f t="shared" si="0"/>
        <v>202193.09</v>
      </c>
      <c r="D26" s="27">
        <f>D27+D28+D29</f>
        <v>20242.5</v>
      </c>
      <c r="E26" s="27">
        <f aca="true" t="shared" si="4" ref="E26:J26">E27+E28+E29</f>
        <v>39607.71000000001</v>
      </c>
      <c r="F26" s="27">
        <f t="shared" si="4"/>
        <v>30376.17</v>
      </c>
      <c r="G26" s="27">
        <f t="shared" si="4"/>
        <v>1298.02</v>
      </c>
      <c r="H26" s="27">
        <f t="shared" si="4"/>
        <v>24724.73</v>
      </c>
      <c r="I26" s="27">
        <f t="shared" si="4"/>
        <v>53312.909999999996</v>
      </c>
      <c r="J26" s="27">
        <f t="shared" si="4"/>
        <v>32631.05</v>
      </c>
    </row>
    <row r="27" spans="1:10" s="4" customFormat="1" ht="12.75">
      <c r="A27" s="18" t="s">
        <v>68</v>
      </c>
      <c r="B27" s="8" t="s">
        <v>32</v>
      </c>
      <c r="C27" s="27">
        <f t="shared" si="0"/>
        <v>190353.2</v>
      </c>
      <c r="D27" s="28">
        <v>20298.79</v>
      </c>
      <c r="E27" s="28">
        <v>37714.3</v>
      </c>
      <c r="F27" s="28">
        <v>27322.09</v>
      </c>
      <c r="G27" s="28">
        <v>447.74</v>
      </c>
      <c r="H27" s="28">
        <v>24087.53</v>
      </c>
      <c r="I27" s="28">
        <v>48928.02</v>
      </c>
      <c r="J27" s="28">
        <v>31554.73</v>
      </c>
    </row>
    <row r="28" spans="1:10" s="4" customFormat="1" ht="12.75">
      <c r="A28" s="18" t="s">
        <v>69</v>
      </c>
      <c r="B28" s="8" t="s">
        <v>33</v>
      </c>
      <c r="C28" s="27">
        <f t="shared" si="0"/>
        <v>2986</v>
      </c>
      <c r="D28" s="28">
        <v>0</v>
      </c>
      <c r="E28" s="28">
        <v>245</v>
      </c>
      <c r="F28" s="28">
        <v>480</v>
      </c>
      <c r="G28" s="28">
        <v>0</v>
      </c>
      <c r="H28" s="28">
        <v>475.22</v>
      </c>
      <c r="I28" s="28">
        <v>1190</v>
      </c>
      <c r="J28" s="28">
        <v>595.78</v>
      </c>
    </row>
    <row r="29" spans="1:10" s="4" customFormat="1" ht="10.5" customHeight="1">
      <c r="A29" s="13" t="s">
        <v>70</v>
      </c>
      <c r="B29" s="8" t="s">
        <v>34</v>
      </c>
      <c r="C29" s="27">
        <f t="shared" si="0"/>
        <v>8853.89</v>
      </c>
      <c r="D29" s="28">
        <v>-56.29</v>
      </c>
      <c r="E29" s="28">
        <v>1648.41</v>
      </c>
      <c r="F29" s="28">
        <v>2574.08</v>
      </c>
      <c r="G29" s="28">
        <v>850.28</v>
      </c>
      <c r="H29" s="28">
        <v>161.98</v>
      </c>
      <c r="I29" s="28">
        <v>3194.89</v>
      </c>
      <c r="J29" s="28">
        <v>480.54</v>
      </c>
    </row>
    <row r="30" spans="1:10" s="4" customFormat="1" ht="12.75">
      <c r="A30" s="19" t="s">
        <v>75</v>
      </c>
      <c r="B30" s="8" t="s">
        <v>35</v>
      </c>
      <c r="C30" s="27">
        <f t="shared" si="0"/>
        <v>215580308.58</v>
      </c>
      <c r="D30" s="29">
        <f>D31+D32+D33</f>
        <v>22326467.22</v>
      </c>
      <c r="E30" s="29">
        <f>E31+E32+E33</f>
        <v>19445493.230000004</v>
      </c>
      <c r="F30" s="29">
        <f>F31+F32+F33</f>
        <v>23265142.22</v>
      </c>
      <c r="G30" s="29">
        <f>G31+G32+G33</f>
        <v>18847001.240000006</v>
      </c>
      <c r="H30" s="29">
        <f>H31+H32+H33</f>
        <v>77673684.27</v>
      </c>
      <c r="I30" s="29">
        <f>I31+I32+I33</f>
        <v>36253990.81</v>
      </c>
      <c r="J30" s="29">
        <f>J31+J32+J33</f>
        <v>17768529.590000004</v>
      </c>
    </row>
    <row r="31" spans="1:10" s="4" customFormat="1" ht="12.75">
      <c r="A31" s="18" t="s">
        <v>76</v>
      </c>
      <c r="B31" s="8" t="s">
        <v>36</v>
      </c>
      <c r="C31" s="27">
        <f>SUM(D31:J31)</f>
        <v>212840466.14000002</v>
      </c>
      <c r="D31" s="28">
        <f aca="true" t="shared" si="5" ref="D31:J31">D9+D11+D14+D20+D22+D27-D17</f>
        <v>22155186.459999997</v>
      </c>
      <c r="E31" s="28">
        <f t="shared" si="5"/>
        <v>18750038.500000004</v>
      </c>
      <c r="F31" s="28">
        <f t="shared" si="5"/>
        <v>23074760.86</v>
      </c>
      <c r="G31" s="28">
        <f t="shared" si="5"/>
        <v>18621416.220000003</v>
      </c>
      <c r="H31" s="28">
        <f t="shared" si="5"/>
        <v>77126669.22</v>
      </c>
      <c r="I31" s="28">
        <f t="shared" si="5"/>
        <v>35750552.52</v>
      </c>
      <c r="J31" s="28">
        <f t="shared" si="5"/>
        <v>17361842.360000003</v>
      </c>
    </row>
    <row r="32" spans="1:10" s="4" customFormat="1" ht="12.75">
      <c r="A32" s="18" t="s">
        <v>77</v>
      </c>
      <c r="B32" s="8" t="s">
        <v>38</v>
      </c>
      <c r="C32" s="27">
        <f>SUM(D32:J32)</f>
        <v>1043945.2000000001</v>
      </c>
      <c r="D32" s="28">
        <f aca="true" t="shared" si="6" ref="D32:J32">D12+D15+D24+D28</f>
        <v>85914.75</v>
      </c>
      <c r="E32" s="28">
        <f t="shared" si="6"/>
        <v>74498.28</v>
      </c>
      <c r="F32" s="28">
        <f t="shared" si="6"/>
        <v>115351.48000000001</v>
      </c>
      <c r="G32" s="28">
        <f t="shared" si="6"/>
        <v>76616.51000000001</v>
      </c>
      <c r="H32" s="28">
        <f t="shared" si="6"/>
        <v>388837.8</v>
      </c>
      <c r="I32" s="28">
        <f t="shared" si="6"/>
        <v>214017.71000000002</v>
      </c>
      <c r="J32" s="28">
        <f t="shared" si="6"/>
        <v>88708.67</v>
      </c>
    </row>
    <row r="33" spans="1:10" s="4" customFormat="1" ht="10.5" customHeight="1">
      <c r="A33" s="13" t="s">
        <v>78</v>
      </c>
      <c r="B33" s="8" t="s">
        <v>39</v>
      </c>
      <c r="C33" s="27">
        <f>SUM(D33:J33)</f>
        <v>1695897.2400000002</v>
      </c>
      <c r="D33" s="28">
        <f>D13+D16+D25+D29</f>
        <v>85366.01000000001</v>
      </c>
      <c r="E33" s="28">
        <f aca="true" t="shared" si="7" ref="E33:J33">E13+E16+E25+E29</f>
        <v>620956.4500000001</v>
      </c>
      <c r="F33" s="28">
        <f t="shared" si="7"/>
        <v>75029.87999999999</v>
      </c>
      <c r="G33" s="28">
        <f t="shared" si="7"/>
        <v>148968.50999999998</v>
      </c>
      <c r="H33" s="28">
        <f t="shared" si="7"/>
        <v>158177.25</v>
      </c>
      <c r="I33" s="28">
        <f t="shared" si="7"/>
        <v>289420.58</v>
      </c>
      <c r="J33" s="28">
        <f t="shared" si="7"/>
        <v>317978.56</v>
      </c>
    </row>
    <row r="34" spans="1:10" s="4" customFormat="1" ht="10.5" customHeight="1">
      <c r="A34" s="19" t="s">
        <v>79</v>
      </c>
      <c r="B34" s="8" t="s">
        <v>40</v>
      </c>
      <c r="C34" s="27">
        <f>C35+C36+C37</f>
        <v>190237858.95999998</v>
      </c>
      <c r="D34" s="29">
        <f>D35+D36+D37</f>
        <v>20054580.39</v>
      </c>
      <c r="E34" s="29">
        <f aca="true" t="shared" si="8" ref="E34:J34">E35+E36+E37</f>
        <v>15620412.06</v>
      </c>
      <c r="F34" s="29">
        <f t="shared" si="8"/>
        <v>21296794.71</v>
      </c>
      <c r="G34" s="29">
        <f t="shared" si="8"/>
        <v>16678840.030000001</v>
      </c>
      <c r="H34" s="29">
        <f t="shared" si="8"/>
        <v>70327162.71999998</v>
      </c>
      <c r="I34" s="29">
        <f t="shared" si="8"/>
        <v>30973514.13</v>
      </c>
      <c r="J34" s="29">
        <f t="shared" si="8"/>
        <v>15286554.92</v>
      </c>
    </row>
    <row r="35" spans="1:10" s="4" customFormat="1" ht="10.5" customHeight="1">
      <c r="A35" s="18" t="s">
        <v>80</v>
      </c>
      <c r="B35" s="8" t="s">
        <v>41</v>
      </c>
      <c r="C35" s="27">
        <f>D35+E35+F35+G35+H35+I35+J35</f>
        <v>189218405.76999998</v>
      </c>
      <c r="D35" s="29">
        <v>19982844.16</v>
      </c>
      <c r="E35" s="29">
        <v>15523878.2</v>
      </c>
      <c r="F35" s="29">
        <v>21218690.32</v>
      </c>
      <c r="G35" s="29">
        <v>16572115</v>
      </c>
      <c r="H35" s="29">
        <v>70026073.71</v>
      </c>
      <c r="I35" s="29">
        <v>30795413.39</v>
      </c>
      <c r="J35" s="29">
        <v>15099390.99</v>
      </c>
    </row>
    <row r="36" spans="1:10" s="4" customFormat="1" ht="10.5" customHeight="1">
      <c r="A36" s="18" t="s">
        <v>81</v>
      </c>
      <c r="B36" s="8" t="s">
        <v>42</v>
      </c>
      <c r="C36" s="27">
        <f>D36+E36+F36+G36+H36+I36+J36</f>
        <v>668355.25</v>
      </c>
      <c r="D36" s="29">
        <v>50534</v>
      </c>
      <c r="E36" s="29">
        <v>42508.71</v>
      </c>
      <c r="F36" s="29">
        <v>59341.26</v>
      </c>
      <c r="G36" s="29">
        <v>49839.71</v>
      </c>
      <c r="H36" s="29">
        <v>276335.52</v>
      </c>
      <c r="I36" s="29">
        <v>134393.9</v>
      </c>
      <c r="J36" s="29">
        <v>55402.15</v>
      </c>
    </row>
    <row r="37" spans="1:10" s="4" customFormat="1" ht="10.5" customHeight="1">
      <c r="A37" s="13" t="s">
        <v>82</v>
      </c>
      <c r="B37" s="8" t="s">
        <v>44</v>
      </c>
      <c r="C37" s="27">
        <f>D37+E37+F37+G37+H37+I37+J37</f>
        <v>351097.94</v>
      </c>
      <c r="D37" s="29">
        <v>21202.23</v>
      </c>
      <c r="E37" s="29">
        <v>54025.15</v>
      </c>
      <c r="F37" s="29">
        <v>18763.13</v>
      </c>
      <c r="G37" s="29">
        <v>56885.32</v>
      </c>
      <c r="H37" s="29">
        <v>24753.49</v>
      </c>
      <c r="I37" s="29">
        <v>43706.84</v>
      </c>
      <c r="J37" s="29">
        <v>131761.78</v>
      </c>
    </row>
    <row r="38" spans="1:10" s="4" customFormat="1" ht="12.75">
      <c r="A38" s="20" t="s">
        <v>83</v>
      </c>
      <c r="B38" s="8" t="s">
        <v>45</v>
      </c>
      <c r="C38" s="27">
        <f t="shared" si="0"/>
        <v>824853.17</v>
      </c>
      <c r="D38" s="29">
        <f>D39+D40+D41</f>
        <v>42088.26</v>
      </c>
      <c r="E38" s="29">
        <f aca="true" t="shared" si="9" ref="E38:J38">E39+E40+E41</f>
        <v>6757.17</v>
      </c>
      <c r="F38" s="29">
        <f t="shared" si="9"/>
        <v>38759.12</v>
      </c>
      <c r="G38" s="29">
        <f t="shared" si="9"/>
        <v>18369.109999999997</v>
      </c>
      <c r="H38" s="29">
        <f t="shared" si="9"/>
        <v>606062.45</v>
      </c>
      <c r="I38" s="29">
        <f t="shared" si="9"/>
        <v>53855.28</v>
      </c>
      <c r="J38" s="29">
        <f t="shared" si="9"/>
        <v>58961.78</v>
      </c>
    </row>
    <row r="39" spans="1:10" s="4" customFormat="1" ht="12.75">
      <c r="A39" s="18" t="s">
        <v>84</v>
      </c>
      <c r="B39" s="8" t="s">
        <v>46</v>
      </c>
      <c r="C39" s="27">
        <f t="shared" si="0"/>
        <v>822179.65</v>
      </c>
      <c r="D39" s="29">
        <v>41867.76</v>
      </c>
      <c r="E39" s="29">
        <v>6726.54</v>
      </c>
      <c r="F39" s="29">
        <v>38404.12</v>
      </c>
      <c r="G39" s="29">
        <v>18357.19</v>
      </c>
      <c r="H39" s="29">
        <v>604906.98</v>
      </c>
      <c r="I39" s="29">
        <v>53120.28</v>
      </c>
      <c r="J39" s="29">
        <v>58796.78</v>
      </c>
    </row>
    <row r="40" spans="1:10" s="4" customFormat="1" ht="12.75">
      <c r="A40" s="18" t="s">
        <v>85</v>
      </c>
      <c r="B40" s="8" t="s">
        <v>48</v>
      </c>
      <c r="C40" s="27">
        <f t="shared" si="0"/>
        <v>2565.06</v>
      </c>
      <c r="D40" s="29">
        <v>220.5</v>
      </c>
      <c r="E40" s="29">
        <v>30.63</v>
      </c>
      <c r="F40" s="29">
        <v>355</v>
      </c>
      <c r="G40" s="29">
        <v>11.92</v>
      </c>
      <c r="H40" s="29">
        <v>1067.01</v>
      </c>
      <c r="I40" s="29">
        <v>735</v>
      </c>
      <c r="J40" s="29">
        <v>145</v>
      </c>
    </row>
    <row r="41" spans="1:10" s="4" customFormat="1" ht="12.75">
      <c r="A41" s="13" t="s">
        <v>82</v>
      </c>
      <c r="B41" s="8" t="s">
        <v>51</v>
      </c>
      <c r="C41" s="27">
        <f t="shared" si="0"/>
        <v>108.46</v>
      </c>
      <c r="D41" s="29">
        <v>0</v>
      </c>
      <c r="E41" s="29">
        <v>0</v>
      </c>
      <c r="F41" s="29">
        <v>0</v>
      </c>
      <c r="G41" s="29">
        <v>0</v>
      </c>
      <c r="H41" s="29">
        <v>88.46</v>
      </c>
      <c r="I41" s="29">
        <v>0</v>
      </c>
      <c r="J41" s="29">
        <v>20</v>
      </c>
    </row>
    <row r="42" spans="1:10" s="4" customFormat="1" ht="10.5" customHeight="1" hidden="1">
      <c r="A42" s="21" t="s">
        <v>37</v>
      </c>
      <c r="B42" s="8" t="s">
        <v>46</v>
      </c>
      <c r="C42" s="27">
        <f t="shared" si="0"/>
        <v>0</v>
      </c>
      <c r="D42" s="28"/>
      <c r="E42" s="28"/>
      <c r="F42" s="28"/>
      <c r="G42" s="28"/>
      <c r="H42" s="28"/>
      <c r="I42" s="28"/>
      <c r="J42" s="27"/>
    </row>
    <row r="43" spans="1:10" s="4" customFormat="1" ht="23.25" customHeight="1">
      <c r="A43" s="18" t="s">
        <v>86</v>
      </c>
      <c r="B43" s="8" t="s">
        <v>52</v>
      </c>
      <c r="C43" s="27">
        <f t="shared" si="0"/>
        <v>25610255.58</v>
      </c>
      <c r="D43" s="28">
        <f>D44+D46+D47</f>
        <v>2273011.8</v>
      </c>
      <c r="E43" s="28">
        <f aca="true" t="shared" si="10" ref="E43:J43">E44+E46+E47</f>
        <v>3667992.04</v>
      </c>
      <c r="F43" s="28">
        <f t="shared" si="10"/>
        <v>1966495.32</v>
      </c>
      <c r="G43" s="28">
        <f t="shared" si="10"/>
        <v>2132206.6</v>
      </c>
      <c r="H43" s="28">
        <f t="shared" si="10"/>
        <v>7857874.07</v>
      </c>
      <c r="I43" s="28">
        <f t="shared" si="10"/>
        <v>5239374.999999999</v>
      </c>
      <c r="J43" s="28">
        <f t="shared" si="10"/>
        <v>2473300.75</v>
      </c>
    </row>
    <row r="44" spans="1:10" s="4" customFormat="1" ht="12" customHeight="1">
      <c r="A44" s="17" t="s">
        <v>87</v>
      </c>
      <c r="B44" s="8" t="s">
        <v>88</v>
      </c>
      <c r="C44" s="27">
        <f t="shared" si="0"/>
        <v>23995380.109999996</v>
      </c>
      <c r="D44" s="28">
        <v>2178349.21</v>
      </c>
      <c r="E44" s="28">
        <v>3103843.83</v>
      </c>
      <c r="F44" s="28">
        <v>1860194.34</v>
      </c>
      <c r="G44" s="28">
        <v>2026580.78</v>
      </c>
      <c r="H44" s="28">
        <v>7634700.67</v>
      </c>
      <c r="I44" s="28">
        <v>4928524.51</v>
      </c>
      <c r="J44" s="28">
        <v>2263186.77</v>
      </c>
    </row>
    <row r="45" spans="1:10" s="4" customFormat="1" ht="12" customHeight="1">
      <c r="A45" s="17" t="s">
        <v>64</v>
      </c>
      <c r="B45" s="8" t="s">
        <v>89</v>
      </c>
      <c r="C45" s="27">
        <f t="shared" si="0"/>
        <v>7116622.109999999</v>
      </c>
      <c r="D45" s="27">
        <v>374960.13</v>
      </c>
      <c r="E45" s="27">
        <v>2195009.56</v>
      </c>
      <c r="F45" s="27">
        <v>482730.67</v>
      </c>
      <c r="G45" s="27">
        <v>628865.14</v>
      </c>
      <c r="H45" s="27">
        <v>791980.55</v>
      </c>
      <c r="I45" s="27">
        <v>1572607.26</v>
      </c>
      <c r="J45" s="27">
        <v>1070468.8</v>
      </c>
    </row>
    <row r="46" spans="1:10" s="4" customFormat="1" ht="12" customHeight="1">
      <c r="A46" s="17" t="s">
        <v>65</v>
      </c>
      <c r="B46" s="8" t="s">
        <v>90</v>
      </c>
      <c r="C46" s="27">
        <f t="shared" si="0"/>
        <v>331247.4</v>
      </c>
      <c r="D46" s="27">
        <v>31451.29</v>
      </c>
      <c r="E46" s="27">
        <v>27777.1</v>
      </c>
      <c r="F46" s="27">
        <v>52032.99</v>
      </c>
      <c r="G46" s="27">
        <v>23950.41</v>
      </c>
      <c r="H46" s="27">
        <v>96710.19</v>
      </c>
      <c r="I46" s="27">
        <v>70376.77</v>
      </c>
      <c r="J46" s="27">
        <v>28948.65</v>
      </c>
    </row>
    <row r="47" spans="1:10" s="4" customFormat="1" ht="12" customHeight="1">
      <c r="A47" s="13" t="s">
        <v>66</v>
      </c>
      <c r="B47" s="8" t="s">
        <v>91</v>
      </c>
      <c r="C47" s="28">
        <f t="shared" si="0"/>
        <v>1283628.07</v>
      </c>
      <c r="D47" s="28">
        <v>63211.3</v>
      </c>
      <c r="E47" s="28">
        <v>536371.11</v>
      </c>
      <c r="F47" s="28">
        <v>54267.99</v>
      </c>
      <c r="G47" s="28">
        <v>81675.41</v>
      </c>
      <c r="H47" s="28">
        <v>126463.21</v>
      </c>
      <c r="I47" s="28">
        <v>240473.72</v>
      </c>
      <c r="J47" s="28">
        <v>181165.33</v>
      </c>
    </row>
    <row r="48" spans="1:10" s="4" customFormat="1" ht="12" customHeight="1">
      <c r="A48" s="13" t="s">
        <v>94</v>
      </c>
      <c r="B48" s="8" t="s">
        <v>92</v>
      </c>
      <c r="C48" s="28" t="s">
        <v>93</v>
      </c>
      <c r="D48" s="28" t="s">
        <v>93</v>
      </c>
      <c r="E48" s="28" t="s">
        <v>93</v>
      </c>
      <c r="F48" s="28" t="s">
        <v>93</v>
      </c>
      <c r="G48" s="28" t="s">
        <v>93</v>
      </c>
      <c r="H48" s="28" t="s">
        <v>93</v>
      </c>
      <c r="I48" s="28" t="s">
        <v>93</v>
      </c>
      <c r="J48" s="28" t="s">
        <v>93</v>
      </c>
    </row>
    <row r="49" spans="1:10" s="4" customFormat="1" ht="12" customHeight="1">
      <c r="A49" s="30"/>
      <c r="B49" s="31"/>
      <c r="C49" s="32"/>
      <c r="D49" s="32"/>
      <c r="E49" s="32"/>
      <c r="F49" s="32"/>
      <c r="G49" s="32"/>
      <c r="H49" s="32"/>
      <c r="I49" s="32"/>
      <c r="J49" s="32"/>
    </row>
  </sheetData>
  <sheetProtection/>
  <mergeCells count="5">
    <mergeCell ref="A3:A4"/>
    <mergeCell ref="B3:B4"/>
    <mergeCell ref="C3:C4"/>
    <mergeCell ref="D3:J3"/>
    <mergeCell ref="A1:J1"/>
  </mergeCells>
  <printOptions/>
  <pageMargins left="0.07874015748031496" right="0" top="0.27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</dc:creator>
  <cp:keywords/>
  <dc:description/>
  <cp:lastModifiedBy>Ковалева Наталья Геннадьевна</cp:lastModifiedBy>
  <cp:lastPrinted>2019-02-13T06:30:34Z</cp:lastPrinted>
  <dcterms:created xsi:type="dcterms:W3CDTF">2004-05-07T07:26:44Z</dcterms:created>
  <dcterms:modified xsi:type="dcterms:W3CDTF">2019-02-18T11:06:36Z</dcterms:modified>
  <cp:category/>
  <cp:version/>
  <cp:contentType/>
  <cp:contentStatus/>
</cp:coreProperties>
</file>