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112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<sst xmlns="http://schemas.openxmlformats.org/spreadsheetml/2006/main" count="95" uniqueCount="82">
  <si>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№</t>
  </si>
  <si>
    <t>г. Минск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</si>
  <si>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</si>
  <si>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</si>
  <si>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</si>
  <si>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</si>
  <si>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</si>
  <si>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</si>
  <si>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</si>
  <si>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</si>
  <si>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</si>
  <si>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</si>
  <si>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</si>
  <si>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</si>
  <si>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</si>
  <si>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</si>
  <si>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</si>
  <si>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</si>
  <si>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</si>
  <si>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</si>
  <si>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</si>
  <si>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</si>
  <si>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</si>
  <si>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</si>
  <si>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</si>
  <si>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</si>
  <si>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</si>
  <si>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</si>
  <si>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</si>
  <si>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</si>
  <si>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</si>
  <si>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29</t>
  </si>
  <si>
    <t>30</t>
  </si>
  <si>
    <t>31</t>
  </si>
  <si>
    <t>Брестская</t>
  </si>
  <si>
    <t>в том числе по областям и г. Минску</t>
  </si>
  <si>
    <t xml:space="preserve">         рублей</t>
  </si>
  <si>
    <t>самостоятельно страхователем: страховых взносов</t>
  </si>
  <si>
    <t xml:space="preserve">Начислено страховых взносов 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</si>
  <si>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</si>
  <si>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</si>
  <si>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</si>
  <si>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</si>
  <si>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</si>
  <si>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</si>
  <si>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</si>
  <si>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 xml:space="preserve">   в том числе:  по страховым взносам</t>
  </si>
  <si>
    <t xml:space="preserve">   по штрафам</t>
  </si>
  <si>
    <t xml:space="preserve">   по пеням</t>
  </si>
  <si>
    <t>Облагаемая база</t>
  </si>
  <si>
    <t xml:space="preserve">   в том числе:  страховых взносов </t>
  </si>
  <si>
    <t xml:space="preserve">   штрафов </t>
  </si>
  <si>
    <t xml:space="preserve">   пеней</t>
  </si>
  <si>
    <t xml:space="preserve">   в том числе:  страховых взносов</t>
  </si>
  <si>
    <t xml:space="preserve">   штрафов</t>
  </si>
  <si>
    <t xml:space="preserve">    в том числе: страховым взносам</t>
  </si>
  <si>
    <t>Средняя численность застрахованных лиц</t>
  </si>
  <si>
    <t>Доначислено (излишне начислено) страховых взносов, штрафов и пеней - всего (сумма строк с 05 по 10)</t>
  </si>
  <si>
    <t>Задолженность по платежам страхователя, возникшая в связи с правопреемством - всего (сумма строк с 17 по 19)</t>
  </si>
  <si>
    <t>19</t>
  </si>
  <si>
    <t>Подлежит уплате - всего (сумма строк с 21 по 23)</t>
  </si>
  <si>
    <t>20</t>
  </si>
  <si>
    <t xml:space="preserve">   в том числе:  страховых взносов (сумма строк 03, 05, 08, 12, 17)</t>
  </si>
  <si>
    <t>21</t>
  </si>
  <si>
    <t xml:space="preserve">   штрафов (сумма строк 06, 09, 14, 18)</t>
  </si>
  <si>
    <t>22</t>
  </si>
  <si>
    <t xml:space="preserve">   пеней (сумма строк 07, 10, 15, 19)</t>
  </si>
  <si>
    <t>23</t>
  </si>
  <si>
    <t>Уплачено средств - всего (сумма строк с 25 по 27)</t>
  </si>
  <si>
    <t>24</t>
  </si>
  <si>
    <t>Возвращено Белгосстрахом средств - всего (сумма строк с 29 по 31)</t>
  </si>
  <si>
    <t>32</t>
  </si>
  <si>
    <t>Задолженность по платежам на конец отчетного периода страхователя Белгосстраху (Белгосстраха страхователю) (сумма строк 33, 35, 36)</t>
  </si>
  <si>
    <t>33</t>
  </si>
  <si>
    <t>34</t>
  </si>
  <si>
    <t>35</t>
  </si>
  <si>
    <t>36</t>
  </si>
  <si>
    <t>37</t>
  </si>
  <si>
    <t xml:space="preserve">Страховой тариф, процентов </t>
  </si>
  <si>
    <t>х</t>
  </si>
  <si>
    <t>Задолженность по платежам на 1 января отчетного года страхователя Белгосстраху (Белгосстраха страхователю)                                                             (сумма строк 12, 14, 15)</t>
  </si>
  <si>
    <t xml:space="preserve">               Сводный отчет  о средствах по обязательному страхованию от несчастных случаев на производстве и профессиональных заболеваний за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</si>
</sst>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40" zoomScaleNormal="140" zoomScaleSheetLayoutView="95" zoomScalePageLayoutView="0" workbookViewId="0" topLeftCell="A28">
      <selection activeCell="C7" sqref="C7"/>
    </sheetView>
  </sheetViews>
  <sheetFormatPr defaultColWidth="9.00390625" defaultRowHeight="12.75"/>
  <cols>
    <col min="1" max="1" width="49.875" style="0" customWidth="1"/>
    <col min="2" max="2" width="3.375" style="9" customWidth="1"/>
    <col min="3" max="3" width="11.125" style="3" customWidth="1"/>
    <col min="4" max="4" width="11.375" style="3" customWidth="1"/>
    <col min="5" max="6" width="11.375" style="6" customWidth="1"/>
    <col min="7" max="7" width="10.50390625" style="3" customWidth="1"/>
    <col min="8" max="8" width="11.125" style="3" customWidth="1"/>
    <col min="9" max="10" width="11.00390625" style="3" customWidth="1"/>
    <col min="11" max="11" width="13.75390625" style="4" bestFit="1" customWidth="1"/>
  </cols>
  <sheetData>
    <row r="1" spans="1:10" ht="33" customHeight="1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9.75" customHeight="1">
      <c r="A2" s="1"/>
      <c r="B2" s="7"/>
      <c r="C2" s="2"/>
      <c r="D2" s="2"/>
      <c r="E2" s="2"/>
      <c r="F2" s="2"/>
      <c r="G2" s="2"/>
      <c r="H2" s="2"/>
      <c r="I2" s="2"/>
      <c r="J2" s="2" t="s">
        <v>36</v>
      </c>
    </row>
    <row r="3" spans="1:10" ht="12" customHeight="1">
      <c r="A3" s="33" t="s">
        <v>2</v>
      </c>
      <c r="B3" s="35" t="s">
        <v>0</v>
      </c>
      <c r="C3" s="37" t="s">
        <v>3</v>
      </c>
      <c r="D3" s="39" t="s">
        <v>35</v>
      </c>
      <c r="E3" s="40"/>
      <c r="F3" s="40"/>
      <c r="G3" s="40"/>
      <c r="H3" s="40"/>
      <c r="I3" s="40"/>
      <c r="J3" s="41"/>
    </row>
    <row r="4" spans="1:10" ht="9.75" customHeight="1">
      <c r="A4" s="34"/>
      <c r="B4" s="36"/>
      <c r="C4" s="38"/>
      <c r="D4" s="5" t="s">
        <v>34</v>
      </c>
      <c r="E4" s="5" t="s">
        <v>4</v>
      </c>
      <c r="F4" s="5" t="s">
        <v>5</v>
      </c>
      <c r="G4" s="5" t="s">
        <v>6</v>
      </c>
      <c r="H4" s="5" t="s">
        <v>1</v>
      </c>
      <c r="I4" s="5" t="s">
        <v>7</v>
      </c>
      <c r="J4" s="5" t="s">
        <v>8</v>
      </c>
    </row>
    <row r="5" spans="1:10" s="10" customFormat="1" ht="10.5" customHeight="1">
      <c r="A5" s="24" t="s">
        <v>56</v>
      </c>
      <c r="B5" s="8" t="s">
        <v>9</v>
      </c>
      <c r="C5" s="14">
        <f aca="true" t="shared" si="0" ref="C5:C27">SUM(D5:J5)</f>
        <v>3677110</v>
      </c>
      <c r="D5" s="15">
        <v>473468</v>
      </c>
      <c r="E5" s="15">
        <v>385714</v>
      </c>
      <c r="F5" s="15">
        <v>478521</v>
      </c>
      <c r="G5" s="15">
        <v>371104</v>
      </c>
      <c r="H5" s="15">
        <v>1038858</v>
      </c>
      <c r="I5" s="15">
        <v>578406</v>
      </c>
      <c r="J5" s="15">
        <v>351039</v>
      </c>
    </row>
    <row r="6" spans="1:10" s="4" customFormat="1" ht="13.5" customHeight="1">
      <c r="A6" s="21" t="s">
        <v>49</v>
      </c>
      <c r="B6" s="11" t="s">
        <v>10</v>
      </c>
      <c r="C6" s="25">
        <f t="shared" si="0"/>
        <v>62333863433.079994</v>
      </c>
      <c r="D6" s="25">
        <v>6743348489.84</v>
      </c>
      <c r="E6" s="25">
        <v>5307844470.87</v>
      </c>
      <c r="F6" s="25">
        <v>6962622717.63</v>
      </c>
      <c r="G6" s="25">
        <v>5427443027.67</v>
      </c>
      <c r="H6" s="25">
        <v>23642309531.02</v>
      </c>
      <c r="I6" s="25">
        <v>9568734603.63</v>
      </c>
      <c r="J6" s="25">
        <v>4681560592.42</v>
      </c>
    </row>
    <row r="7" spans="1:10" s="4" customFormat="1" ht="11.25" customHeight="1">
      <c r="A7" s="23" t="s">
        <v>38</v>
      </c>
      <c r="B7" s="8" t="s">
        <v>11</v>
      </c>
      <c r="C7" s="25">
        <f t="shared" si="0"/>
        <v>311803452.17</v>
      </c>
      <c r="D7" s="25">
        <v>32319016.04</v>
      </c>
      <c r="E7" s="25">
        <v>24405408.76</v>
      </c>
      <c r="F7" s="25">
        <v>33310895.61</v>
      </c>
      <c r="G7" s="25">
        <v>26418874.94</v>
      </c>
      <c r="H7" s="25">
        <v>120956497.97</v>
      </c>
      <c r="I7" s="25">
        <v>51424575.42</v>
      </c>
      <c r="J7" s="25">
        <v>22968183.43</v>
      </c>
    </row>
    <row r="8" spans="1:10" s="4" customFormat="1" ht="20.25" customHeight="1">
      <c r="A8" s="12" t="s">
        <v>57</v>
      </c>
      <c r="B8" s="8" t="s">
        <v>12</v>
      </c>
      <c r="C8" s="25">
        <f t="shared" si="0"/>
        <v>1102251.17</v>
      </c>
      <c r="D8" s="25">
        <f aca="true" t="shared" si="1" ref="D8:J8">D9+D10+D11+D12+D13+D14</f>
        <v>81670.43000000001</v>
      </c>
      <c r="E8" s="25">
        <f t="shared" si="1"/>
        <v>197041.4</v>
      </c>
      <c r="F8" s="25">
        <f t="shared" si="1"/>
        <v>156590.25999999998</v>
      </c>
      <c r="G8" s="25">
        <f t="shared" si="1"/>
        <v>63735.240000000005</v>
      </c>
      <c r="H8" s="25">
        <f t="shared" si="1"/>
        <v>358663.43</v>
      </c>
      <c r="I8" s="25">
        <f t="shared" si="1"/>
        <v>88280.20000000001</v>
      </c>
      <c r="J8" s="25">
        <f t="shared" si="1"/>
        <v>156270.21000000002</v>
      </c>
    </row>
    <row r="9" spans="1:10" s="4" customFormat="1" ht="14.25" customHeight="1">
      <c r="A9" s="16" t="s">
        <v>39</v>
      </c>
      <c r="B9" s="8" t="s">
        <v>13</v>
      </c>
      <c r="C9" s="25">
        <f t="shared" si="0"/>
        <v>93802.76000000001</v>
      </c>
      <c r="D9" s="26">
        <v>9937.44</v>
      </c>
      <c r="E9" s="26">
        <v>12790.59</v>
      </c>
      <c r="F9" s="26">
        <v>36722.95</v>
      </c>
      <c r="G9" s="26">
        <v>4250.57</v>
      </c>
      <c r="H9" s="26">
        <v>100805.76</v>
      </c>
      <c r="I9" s="26">
        <v>-85788.79</v>
      </c>
      <c r="J9" s="26">
        <v>15084.24</v>
      </c>
    </row>
    <row r="10" spans="1:10" s="4" customFormat="1" ht="11.25" customHeight="1">
      <c r="A10" s="16" t="s">
        <v>40</v>
      </c>
      <c r="B10" s="8" t="s">
        <v>14</v>
      </c>
      <c r="C10" s="25">
        <f t="shared" si="0"/>
        <v>329984.39</v>
      </c>
      <c r="D10" s="26">
        <v>26125.5</v>
      </c>
      <c r="E10" s="26">
        <v>12160</v>
      </c>
      <c r="F10" s="26">
        <v>31275.34</v>
      </c>
      <c r="G10" s="26">
        <v>28800</v>
      </c>
      <c r="H10" s="26">
        <v>153057.76</v>
      </c>
      <c r="I10" s="26">
        <v>64485.79</v>
      </c>
      <c r="J10" s="26">
        <v>14080</v>
      </c>
    </row>
    <row r="11" spans="1:10" s="4" customFormat="1" ht="12" customHeight="1">
      <c r="A11" s="16" t="s">
        <v>41</v>
      </c>
      <c r="B11" s="8" t="s">
        <v>15</v>
      </c>
      <c r="C11" s="25">
        <f t="shared" si="0"/>
        <v>644657.76</v>
      </c>
      <c r="D11" s="26">
        <v>41977.95</v>
      </c>
      <c r="E11" s="26">
        <v>172326.31</v>
      </c>
      <c r="F11" s="26">
        <v>87783.19</v>
      </c>
      <c r="G11" s="26">
        <v>28436.59</v>
      </c>
      <c r="H11" s="26">
        <v>80699.1</v>
      </c>
      <c r="I11" s="26">
        <v>113472.8</v>
      </c>
      <c r="J11" s="26">
        <v>119961.82</v>
      </c>
    </row>
    <row r="12" spans="1:10" s="4" customFormat="1" ht="11.25" customHeight="1">
      <c r="A12" s="22" t="s">
        <v>37</v>
      </c>
      <c r="B12" s="8" t="s">
        <v>16</v>
      </c>
      <c r="C12" s="25">
        <f t="shared" si="0"/>
        <v>30074.309999999998</v>
      </c>
      <c r="D12" s="26">
        <v>2913.66</v>
      </c>
      <c r="E12" s="26">
        <v>-199.68</v>
      </c>
      <c r="F12" s="26">
        <v>29.63</v>
      </c>
      <c r="G12" s="26">
        <v>2247.51</v>
      </c>
      <c r="H12" s="26">
        <v>24040.09</v>
      </c>
      <c r="I12" s="26">
        <v>-5249.82</v>
      </c>
      <c r="J12" s="26">
        <v>6292.92</v>
      </c>
    </row>
    <row r="13" spans="1:10" s="4" customFormat="1" ht="12" customHeight="1">
      <c r="A13" s="16" t="s">
        <v>40</v>
      </c>
      <c r="B13" s="8" t="s">
        <v>17</v>
      </c>
      <c r="C13" s="25">
        <f t="shared" si="0"/>
        <v>1966.75</v>
      </c>
      <c r="D13" s="26">
        <v>180</v>
      </c>
      <c r="E13" s="26">
        <v>0</v>
      </c>
      <c r="F13" s="26">
        <v>455.44</v>
      </c>
      <c r="G13" s="26">
        <v>0</v>
      </c>
      <c r="H13" s="26">
        <v>0.31</v>
      </c>
      <c r="I13" s="26">
        <v>1331</v>
      </c>
      <c r="J13" s="26">
        <v>0</v>
      </c>
    </row>
    <row r="14" spans="1:10" s="4" customFormat="1" ht="12.75" customHeight="1">
      <c r="A14" s="16" t="s">
        <v>41</v>
      </c>
      <c r="B14" s="8" t="s">
        <v>18</v>
      </c>
      <c r="C14" s="25">
        <f t="shared" si="0"/>
        <v>1765.2</v>
      </c>
      <c r="D14" s="26">
        <v>535.88</v>
      </c>
      <c r="E14" s="26">
        <v>-35.82</v>
      </c>
      <c r="F14" s="26">
        <v>323.71</v>
      </c>
      <c r="G14" s="26">
        <v>0.57</v>
      </c>
      <c r="H14" s="26">
        <v>60.41</v>
      </c>
      <c r="I14" s="26">
        <v>29.22</v>
      </c>
      <c r="J14" s="26">
        <v>851.23</v>
      </c>
    </row>
    <row r="15" spans="1:10" s="4" customFormat="1" ht="30">
      <c r="A15" s="17" t="s">
        <v>80</v>
      </c>
      <c r="B15" s="8" t="s">
        <v>19</v>
      </c>
      <c r="C15" s="25">
        <f t="shared" si="0"/>
        <v>38517940.62</v>
      </c>
      <c r="D15" s="26">
        <f>D16+D18+D19</f>
        <v>3321327.6100000003</v>
      </c>
      <c r="E15" s="26">
        <f aca="true" t="shared" si="2" ref="E15:J15">E16+E18+E19</f>
        <v>5189648.48</v>
      </c>
      <c r="F15" s="26">
        <f t="shared" si="2"/>
        <v>3165500.3800000004</v>
      </c>
      <c r="G15" s="26">
        <f t="shared" si="2"/>
        <v>2960803.3900000006</v>
      </c>
      <c r="H15" s="26">
        <f t="shared" si="2"/>
        <v>13019485.25</v>
      </c>
      <c r="I15" s="26">
        <f t="shared" si="2"/>
        <v>7063099.1899999995</v>
      </c>
      <c r="J15" s="26">
        <f t="shared" si="2"/>
        <v>3798076.3200000003</v>
      </c>
    </row>
    <row r="16" spans="1:10" s="4" customFormat="1" ht="12.75">
      <c r="A16" s="17" t="s">
        <v>42</v>
      </c>
      <c r="B16" s="8" t="s">
        <v>20</v>
      </c>
      <c r="C16" s="25">
        <f t="shared" si="0"/>
        <v>36580343.36</v>
      </c>
      <c r="D16" s="26">
        <v>3241963.77</v>
      </c>
      <c r="E16" s="26">
        <v>4424706.62</v>
      </c>
      <c r="F16" s="26">
        <v>3017947.7</v>
      </c>
      <c r="G16" s="26">
        <v>2851204.68</v>
      </c>
      <c r="H16" s="26">
        <v>12772604.7</v>
      </c>
      <c r="I16" s="26">
        <v>6691291.89</v>
      </c>
      <c r="J16" s="26">
        <v>3580624</v>
      </c>
    </row>
    <row r="17" spans="1:10" s="4" customFormat="1" ht="12.75">
      <c r="A17" s="17" t="s">
        <v>43</v>
      </c>
      <c r="B17" s="8" t="s">
        <v>21</v>
      </c>
      <c r="C17" s="25">
        <f t="shared" si="0"/>
        <v>9385062.98</v>
      </c>
      <c r="D17" s="26">
        <v>572193.14</v>
      </c>
      <c r="E17" s="26">
        <v>2543134.87</v>
      </c>
      <c r="F17" s="26">
        <v>977894.92</v>
      </c>
      <c r="G17" s="26">
        <v>599226.5</v>
      </c>
      <c r="H17" s="26">
        <v>1041941.59</v>
      </c>
      <c r="I17" s="26">
        <v>1744242.65</v>
      </c>
      <c r="J17" s="26">
        <v>1906429.31</v>
      </c>
    </row>
    <row r="18" spans="1:10" s="4" customFormat="1" ht="12.75">
      <c r="A18" s="17" t="s">
        <v>44</v>
      </c>
      <c r="B18" s="8" t="s">
        <v>22</v>
      </c>
      <c r="C18" s="25">
        <f t="shared" si="0"/>
        <v>401878.49000000005</v>
      </c>
      <c r="D18" s="26">
        <v>33947.68</v>
      </c>
      <c r="E18" s="26">
        <v>33699.3</v>
      </c>
      <c r="F18" s="26">
        <v>51381.79</v>
      </c>
      <c r="G18" s="26">
        <v>29428.97</v>
      </c>
      <c r="H18" s="26">
        <v>138283.73</v>
      </c>
      <c r="I18" s="26">
        <v>76696.63</v>
      </c>
      <c r="J18" s="26">
        <v>38440.39</v>
      </c>
    </row>
    <row r="19" spans="1:10" s="4" customFormat="1" ht="12" customHeight="1">
      <c r="A19" s="13" t="s">
        <v>45</v>
      </c>
      <c r="B19" s="8" t="s">
        <v>23</v>
      </c>
      <c r="C19" s="25">
        <f t="shared" si="0"/>
        <v>1535718.77</v>
      </c>
      <c r="D19" s="26">
        <v>45416.16</v>
      </c>
      <c r="E19" s="26">
        <v>731242.56</v>
      </c>
      <c r="F19" s="26">
        <v>96170.89</v>
      </c>
      <c r="G19" s="26">
        <v>80169.74</v>
      </c>
      <c r="H19" s="26">
        <v>108596.82</v>
      </c>
      <c r="I19" s="26">
        <v>295110.67</v>
      </c>
      <c r="J19" s="26">
        <v>179011.93</v>
      </c>
    </row>
    <row r="20" spans="1:10" s="4" customFormat="1" ht="19.5" customHeight="1">
      <c r="A20" s="13" t="s">
        <v>58</v>
      </c>
      <c r="B20" s="8" t="s">
        <v>24</v>
      </c>
      <c r="C20" s="25">
        <f t="shared" si="0"/>
        <v>136844.55000000002</v>
      </c>
      <c r="D20" s="25">
        <f aca="true" t="shared" si="3" ref="D20:J20">D21+D22+D23</f>
        <v>15508.98</v>
      </c>
      <c r="E20" s="25">
        <f t="shared" si="3"/>
        <v>27522.54</v>
      </c>
      <c r="F20" s="25">
        <f t="shared" si="3"/>
        <v>4254.12</v>
      </c>
      <c r="G20" s="25">
        <f t="shared" si="3"/>
        <v>32332.489999999998</v>
      </c>
      <c r="H20" s="25">
        <f t="shared" si="3"/>
        <v>7311.86</v>
      </c>
      <c r="I20" s="25">
        <f t="shared" si="3"/>
        <v>21241.41</v>
      </c>
      <c r="J20" s="25">
        <f t="shared" si="3"/>
        <v>28673.15</v>
      </c>
    </row>
    <row r="21" spans="1:10" s="4" customFormat="1" ht="12.75">
      <c r="A21" s="18" t="s">
        <v>46</v>
      </c>
      <c r="B21" s="8" t="s">
        <v>25</v>
      </c>
      <c r="C21" s="25">
        <f t="shared" si="0"/>
        <v>119119.52000000002</v>
      </c>
      <c r="D21" s="26">
        <v>14034.25</v>
      </c>
      <c r="E21" s="26">
        <v>25616.24</v>
      </c>
      <c r="F21" s="26">
        <v>2992.24</v>
      </c>
      <c r="G21" s="26">
        <v>24511.84</v>
      </c>
      <c r="H21" s="26">
        <v>3852.72</v>
      </c>
      <c r="I21" s="26">
        <v>20621.69</v>
      </c>
      <c r="J21" s="26">
        <v>27490.54</v>
      </c>
    </row>
    <row r="22" spans="1:10" s="4" customFormat="1" ht="12.75">
      <c r="A22" s="18" t="s">
        <v>47</v>
      </c>
      <c r="B22" s="8" t="s">
        <v>26</v>
      </c>
      <c r="C22" s="25">
        <f t="shared" si="0"/>
        <v>1936.03</v>
      </c>
      <c r="D22" s="26">
        <v>0</v>
      </c>
      <c r="E22" s="26">
        <v>0</v>
      </c>
      <c r="F22" s="26">
        <v>0</v>
      </c>
      <c r="G22" s="26">
        <v>0</v>
      </c>
      <c r="H22" s="26">
        <v>1436.03</v>
      </c>
      <c r="I22" s="26">
        <v>255</v>
      </c>
      <c r="J22" s="26">
        <v>245</v>
      </c>
    </row>
    <row r="23" spans="1:10" s="4" customFormat="1" ht="10.5" customHeight="1">
      <c r="A23" s="13" t="s">
        <v>48</v>
      </c>
      <c r="B23" s="8" t="s">
        <v>59</v>
      </c>
      <c r="C23" s="25">
        <f t="shared" si="0"/>
        <v>15789</v>
      </c>
      <c r="D23" s="26">
        <v>1474.73</v>
      </c>
      <c r="E23" s="26">
        <v>1906.3</v>
      </c>
      <c r="F23" s="26">
        <v>1261.88</v>
      </c>
      <c r="G23" s="26">
        <v>7820.65</v>
      </c>
      <c r="H23" s="26">
        <v>2023.11</v>
      </c>
      <c r="I23" s="26">
        <v>364.72</v>
      </c>
      <c r="J23" s="26">
        <v>937.61</v>
      </c>
    </row>
    <row r="24" spans="1:10" s="4" customFormat="1" ht="12.75">
      <c r="A24" s="19" t="s">
        <v>60</v>
      </c>
      <c r="B24" s="8" t="s">
        <v>61</v>
      </c>
      <c r="C24" s="25">
        <f t="shared" si="0"/>
        <v>351560488.51000005</v>
      </c>
      <c r="D24" s="27">
        <f aca="true" t="shared" si="4" ref="D24:J24">D25+D26+D27</f>
        <v>35737523.06</v>
      </c>
      <c r="E24" s="27">
        <f t="shared" si="4"/>
        <v>29819621.180000003</v>
      </c>
      <c r="F24" s="27">
        <f t="shared" si="4"/>
        <v>36637240.370000005</v>
      </c>
      <c r="G24" s="27">
        <f t="shared" si="4"/>
        <v>29475746.060000002</v>
      </c>
      <c r="H24" s="27">
        <f t="shared" si="4"/>
        <v>134341958.51000002</v>
      </c>
      <c r="I24" s="27">
        <f t="shared" si="4"/>
        <v>58597196.22</v>
      </c>
      <c r="J24" s="27">
        <f t="shared" si="4"/>
        <v>26951203.11</v>
      </c>
    </row>
    <row r="25" spans="1:10" s="4" customFormat="1" ht="12.75">
      <c r="A25" s="18" t="s">
        <v>62</v>
      </c>
      <c r="B25" s="8" t="s">
        <v>63</v>
      </c>
      <c r="C25" s="25">
        <f t="shared" si="0"/>
        <v>348626792.12</v>
      </c>
      <c r="D25" s="26">
        <f>D7+D9+D12+D16+D21</f>
        <v>35587865.160000004</v>
      </c>
      <c r="E25" s="26">
        <f aca="true" t="shared" si="5" ref="E25:J25">E7+E9+E12+E16+E21</f>
        <v>28868322.53</v>
      </c>
      <c r="F25" s="26">
        <f t="shared" si="5"/>
        <v>36368588.13</v>
      </c>
      <c r="G25" s="26">
        <f t="shared" si="5"/>
        <v>29301089.540000003</v>
      </c>
      <c r="H25" s="26">
        <f t="shared" si="5"/>
        <v>133857801.24000001</v>
      </c>
      <c r="I25" s="26">
        <f t="shared" si="5"/>
        <v>58045450.39</v>
      </c>
      <c r="J25" s="26">
        <f t="shared" si="5"/>
        <v>26597675.13</v>
      </c>
    </row>
    <row r="26" spans="1:10" s="4" customFormat="1" ht="12.75">
      <c r="A26" s="18" t="s">
        <v>64</v>
      </c>
      <c r="B26" s="8" t="s">
        <v>65</v>
      </c>
      <c r="C26" s="25">
        <f t="shared" si="0"/>
        <v>735765.6600000001</v>
      </c>
      <c r="D26" s="26">
        <f aca="true" t="shared" si="6" ref="D26:J27">D10+D13+D18+D22</f>
        <v>60253.18</v>
      </c>
      <c r="E26" s="26">
        <f t="shared" si="6"/>
        <v>45859.3</v>
      </c>
      <c r="F26" s="26">
        <f t="shared" si="6"/>
        <v>83112.57</v>
      </c>
      <c r="G26" s="26">
        <f t="shared" si="6"/>
        <v>58228.97</v>
      </c>
      <c r="H26" s="26">
        <f t="shared" si="6"/>
        <v>292777.8300000001</v>
      </c>
      <c r="I26" s="26">
        <f t="shared" si="6"/>
        <v>142768.42</v>
      </c>
      <c r="J26" s="26">
        <f t="shared" si="6"/>
        <v>52765.39</v>
      </c>
    </row>
    <row r="27" spans="1:10" s="4" customFormat="1" ht="10.5" customHeight="1">
      <c r="A27" s="13" t="s">
        <v>66</v>
      </c>
      <c r="B27" s="8" t="s">
        <v>67</v>
      </c>
      <c r="C27" s="25">
        <f t="shared" si="0"/>
        <v>2197930.73</v>
      </c>
      <c r="D27" s="26">
        <f t="shared" si="6"/>
        <v>89404.71999999999</v>
      </c>
      <c r="E27" s="26">
        <f t="shared" si="6"/>
        <v>905439.3500000001</v>
      </c>
      <c r="F27" s="26">
        <f t="shared" si="6"/>
        <v>185539.67</v>
      </c>
      <c r="G27" s="26">
        <f t="shared" si="6"/>
        <v>116427.55</v>
      </c>
      <c r="H27" s="26">
        <f t="shared" si="6"/>
        <v>191379.44</v>
      </c>
      <c r="I27" s="26">
        <f t="shared" si="6"/>
        <v>408977.41</v>
      </c>
      <c r="J27" s="26">
        <f t="shared" si="6"/>
        <v>300762.58999999997</v>
      </c>
    </row>
    <row r="28" spans="1:11" s="4" customFormat="1" ht="10.5" customHeight="1">
      <c r="A28" s="19" t="s">
        <v>68</v>
      </c>
      <c r="B28" s="8" t="s">
        <v>69</v>
      </c>
      <c r="C28" s="25">
        <f aca="true" t="shared" si="7" ref="C28:J28">C29+C30+C31</f>
        <v>312262109.58000004</v>
      </c>
      <c r="D28" s="27">
        <f t="shared" si="7"/>
        <v>32218557.19</v>
      </c>
      <c r="E28" s="27">
        <f t="shared" si="7"/>
        <v>24308328.93</v>
      </c>
      <c r="F28" s="27">
        <f t="shared" si="7"/>
        <v>33380918.76</v>
      </c>
      <c r="G28" s="27">
        <f t="shared" si="7"/>
        <v>26163897.37</v>
      </c>
      <c r="H28" s="27">
        <f t="shared" si="7"/>
        <v>121789765.61</v>
      </c>
      <c r="I28" s="27">
        <f t="shared" si="7"/>
        <v>51813057.2</v>
      </c>
      <c r="J28" s="27">
        <f t="shared" si="7"/>
        <v>22587584.520000003</v>
      </c>
      <c r="K28" s="31"/>
    </row>
    <row r="29" spans="1:10" s="4" customFormat="1" ht="10.5" customHeight="1">
      <c r="A29" s="18" t="s">
        <v>50</v>
      </c>
      <c r="B29" s="8" t="s">
        <v>27</v>
      </c>
      <c r="C29" s="25">
        <f>D29+E29+F29+G29+H29+I29+J29</f>
        <v>311617272.94000006</v>
      </c>
      <c r="D29" s="27">
        <v>32171361.48</v>
      </c>
      <c r="E29" s="27">
        <v>24241280.27</v>
      </c>
      <c r="F29" s="27">
        <v>33305716.21</v>
      </c>
      <c r="G29" s="27">
        <v>26123806.8</v>
      </c>
      <c r="H29" s="27">
        <v>121619151.34</v>
      </c>
      <c r="I29" s="27">
        <v>51641189.67</v>
      </c>
      <c r="J29" s="27">
        <v>22514767.17</v>
      </c>
    </row>
    <row r="30" spans="1:10" s="4" customFormat="1" ht="10.5" customHeight="1">
      <c r="A30" s="18" t="s">
        <v>51</v>
      </c>
      <c r="B30" s="8" t="s">
        <v>28</v>
      </c>
      <c r="C30" s="25">
        <f>D30+E30+F30+G30+H30+I30+J30</f>
        <v>317209.94</v>
      </c>
      <c r="D30" s="27">
        <v>27492.54</v>
      </c>
      <c r="E30" s="27">
        <v>10235.26</v>
      </c>
      <c r="F30" s="27">
        <v>33847.68</v>
      </c>
      <c r="G30" s="27">
        <v>29596.69</v>
      </c>
      <c r="H30" s="27">
        <v>132860.33</v>
      </c>
      <c r="I30" s="27">
        <v>67496.14</v>
      </c>
      <c r="J30" s="27">
        <v>15681.3</v>
      </c>
    </row>
    <row r="31" spans="1:10" s="4" customFormat="1" ht="10.5" customHeight="1">
      <c r="A31" s="13" t="s">
        <v>52</v>
      </c>
      <c r="B31" s="8" t="s">
        <v>29</v>
      </c>
      <c r="C31" s="25">
        <f>D31+E31+F31+G31+H31+I31+J31</f>
        <v>327626.7</v>
      </c>
      <c r="D31" s="27">
        <v>19703.17</v>
      </c>
      <c r="E31" s="27">
        <v>56813.4</v>
      </c>
      <c r="F31" s="27">
        <v>41354.87</v>
      </c>
      <c r="G31" s="27">
        <v>10493.88</v>
      </c>
      <c r="H31" s="27">
        <v>37753.94</v>
      </c>
      <c r="I31" s="27">
        <v>104371.39</v>
      </c>
      <c r="J31" s="27">
        <v>57136.05</v>
      </c>
    </row>
    <row r="32" spans="1:10" s="4" customFormat="1" ht="12.75">
      <c r="A32" s="20" t="s">
        <v>70</v>
      </c>
      <c r="B32" s="8" t="s">
        <v>30</v>
      </c>
      <c r="C32" s="25">
        <f aca="true" t="shared" si="8" ref="C32:C40">SUM(D32:J32)</f>
        <v>617088.5800000001</v>
      </c>
      <c r="D32" s="27">
        <f aca="true" t="shared" si="9" ref="D32:J32">D33+D34+D35</f>
        <v>83109.44</v>
      </c>
      <c r="E32" s="27">
        <f t="shared" si="9"/>
        <v>9740.85</v>
      </c>
      <c r="F32" s="27">
        <f t="shared" si="9"/>
        <v>102485.87</v>
      </c>
      <c r="G32" s="27">
        <f t="shared" si="9"/>
        <v>29932.66</v>
      </c>
      <c r="H32" s="27">
        <f t="shared" si="9"/>
        <v>308725.52</v>
      </c>
      <c r="I32" s="27">
        <f t="shared" si="9"/>
        <v>65646.47</v>
      </c>
      <c r="J32" s="27">
        <f t="shared" si="9"/>
        <v>17447.77</v>
      </c>
    </row>
    <row r="33" spans="1:10" s="4" customFormat="1" ht="12.75">
      <c r="A33" s="18" t="s">
        <v>53</v>
      </c>
      <c r="B33" s="8" t="s">
        <v>31</v>
      </c>
      <c r="C33" s="25">
        <f t="shared" si="8"/>
        <v>615558.5100000001</v>
      </c>
      <c r="D33" s="27">
        <v>83094.44</v>
      </c>
      <c r="E33" s="27">
        <v>9740.85</v>
      </c>
      <c r="F33" s="27">
        <v>102485.87</v>
      </c>
      <c r="G33" s="27">
        <v>29932.66</v>
      </c>
      <c r="H33" s="27">
        <v>307956.49</v>
      </c>
      <c r="I33" s="27">
        <v>64900.43</v>
      </c>
      <c r="J33" s="27">
        <v>17447.77</v>
      </c>
    </row>
    <row r="34" spans="1:10" s="4" customFormat="1" ht="12.75">
      <c r="A34" s="18" t="s">
        <v>54</v>
      </c>
      <c r="B34" s="8" t="s">
        <v>32</v>
      </c>
      <c r="C34" s="25">
        <f t="shared" si="8"/>
        <v>1529.98</v>
      </c>
      <c r="D34" s="27">
        <v>15</v>
      </c>
      <c r="E34" s="27">
        <v>0</v>
      </c>
      <c r="F34" s="27">
        <v>0</v>
      </c>
      <c r="G34" s="27">
        <v>0</v>
      </c>
      <c r="H34" s="27">
        <v>768.94</v>
      </c>
      <c r="I34" s="27">
        <v>746.04</v>
      </c>
      <c r="J34" s="27">
        <v>0</v>
      </c>
    </row>
    <row r="35" spans="1:10" s="4" customFormat="1" ht="12.75">
      <c r="A35" s="13" t="s">
        <v>52</v>
      </c>
      <c r="B35" s="8" t="s">
        <v>33</v>
      </c>
      <c r="C35" s="25">
        <f t="shared" si="8"/>
        <v>0.09</v>
      </c>
      <c r="D35" s="27">
        <v>0</v>
      </c>
      <c r="E35" s="27">
        <v>0</v>
      </c>
      <c r="F35" s="27">
        <v>0</v>
      </c>
      <c r="G35" s="27">
        <v>0</v>
      </c>
      <c r="H35" s="27">
        <v>0.09</v>
      </c>
      <c r="I35" s="27">
        <v>0</v>
      </c>
      <c r="J35" s="27">
        <v>0</v>
      </c>
    </row>
    <row r="36" spans="1:10" s="4" customFormat="1" ht="29.25" customHeight="1">
      <c r="A36" s="18" t="s">
        <v>72</v>
      </c>
      <c r="B36" s="8" t="s">
        <v>71</v>
      </c>
      <c r="C36" s="25">
        <f>SUM(D36:J36)</f>
        <v>39393687.61</v>
      </c>
      <c r="D36" s="26">
        <f aca="true" t="shared" si="10" ref="D36:J36">D37+D39+D40</f>
        <v>3521717.74</v>
      </c>
      <c r="E36" s="26">
        <f t="shared" si="10"/>
        <v>5447973.1</v>
      </c>
      <c r="F36" s="26">
        <f t="shared" si="10"/>
        <v>3329428.3</v>
      </c>
      <c r="G36" s="26">
        <f t="shared" si="10"/>
        <v>3273114.16</v>
      </c>
      <c r="H36" s="26">
        <f t="shared" si="10"/>
        <v>12789594.31</v>
      </c>
      <c r="I36" s="26">
        <f t="shared" si="10"/>
        <v>6747845.1899999995</v>
      </c>
      <c r="J36" s="26">
        <f t="shared" si="10"/>
        <v>4284014.81</v>
      </c>
    </row>
    <row r="37" spans="1:10" s="4" customFormat="1" ht="12" customHeight="1">
      <c r="A37" s="17" t="s">
        <v>55</v>
      </c>
      <c r="B37" s="8" t="s">
        <v>73</v>
      </c>
      <c r="C37" s="25">
        <f t="shared" si="8"/>
        <v>37274106.21</v>
      </c>
      <c r="D37" s="26">
        <v>3430557.17</v>
      </c>
      <c r="E37" s="26">
        <v>4590614.84</v>
      </c>
      <c r="F37" s="26">
        <v>3143858.61</v>
      </c>
      <c r="G37" s="26">
        <v>3170827.35</v>
      </c>
      <c r="H37" s="26">
        <v>12517238.3</v>
      </c>
      <c r="I37" s="26">
        <v>6394226.27</v>
      </c>
      <c r="J37" s="26">
        <v>4026783.67</v>
      </c>
    </row>
    <row r="38" spans="1:10" s="4" customFormat="1" ht="12" customHeight="1">
      <c r="A38" s="17" t="s">
        <v>43</v>
      </c>
      <c r="B38" s="8" t="s">
        <v>74</v>
      </c>
      <c r="C38" s="25">
        <f t="shared" si="8"/>
        <v>9679464.020000001</v>
      </c>
      <c r="D38" s="25">
        <v>525474.62</v>
      </c>
      <c r="E38" s="25">
        <v>2564592.43</v>
      </c>
      <c r="F38" s="25">
        <v>1003720.81</v>
      </c>
      <c r="G38" s="25">
        <v>641308.49</v>
      </c>
      <c r="H38" s="25">
        <v>1172880.94</v>
      </c>
      <c r="I38" s="25">
        <v>1598857.57</v>
      </c>
      <c r="J38" s="25">
        <v>2172629.16</v>
      </c>
    </row>
    <row r="39" spans="1:10" s="4" customFormat="1" ht="12" customHeight="1">
      <c r="A39" s="17" t="s">
        <v>44</v>
      </c>
      <c r="B39" s="8" t="s">
        <v>75</v>
      </c>
      <c r="C39" s="25">
        <f t="shared" si="8"/>
        <v>368720.33999999997</v>
      </c>
      <c r="D39" s="25">
        <v>30329.83</v>
      </c>
      <c r="E39" s="25">
        <v>31825.91</v>
      </c>
      <c r="F39" s="25">
        <v>45169.58</v>
      </c>
      <c r="G39" s="25">
        <v>24296.42</v>
      </c>
      <c r="H39" s="25">
        <v>135089.24</v>
      </c>
      <c r="I39" s="25">
        <v>70724.13</v>
      </c>
      <c r="J39" s="25">
        <v>31285.23</v>
      </c>
    </row>
    <row r="40" spans="1:10" s="4" customFormat="1" ht="12" customHeight="1">
      <c r="A40" s="13" t="s">
        <v>45</v>
      </c>
      <c r="B40" s="8" t="s">
        <v>76</v>
      </c>
      <c r="C40" s="26">
        <f t="shared" si="8"/>
        <v>1750861.0599999998</v>
      </c>
      <c r="D40" s="26">
        <v>60830.74</v>
      </c>
      <c r="E40" s="26">
        <v>825532.35</v>
      </c>
      <c r="F40" s="26">
        <v>140400.11</v>
      </c>
      <c r="G40" s="26">
        <v>77990.39</v>
      </c>
      <c r="H40" s="26">
        <v>137266.77</v>
      </c>
      <c r="I40" s="26">
        <v>282894.79</v>
      </c>
      <c r="J40" s="26">
        <v>225945.91</v>
      </c>
    </row>
    <row r="41" spans="1:10" s="4" customFormat="1" ht="12" customHeight="1">
      <c r="A41" s="13" t="s">
        <v>78</v>
      </c>
      <c r="B41" s="8" t="s">
        <v>77</v>
      </c>
      <c r="C41" s="26" t="s">
        <v>79</v>
      </c>
      <c r="D41" s="26" t="s">
        <v>79</v>
      </c>
      <c r="E41" s="26" t="s">
        <v>79</v>
      </c>
      <c r="F41" s="26" t="s">
        <v>79</v>
      </c>
      <c r="G41" s="26" t="s">
        <v>79</v>
      </c>
      <c r="H41" s="26" t="s">
        <v>79</v>
      </c>
      <c r="I41" s="26" t="s">
        <v>79</v>
      </c>
      <c r="J41" s="26" t="s">
        <v>79</v>
      </c>
    </row>
    <row r="42" spans="1:10" s="4" customFormat="1" ht="12" customHeight="1">
      <c r="A42" s="28"/>
      <c r="B42" s="29"/>
      <c r="C42" s="30"/>
      <c r="D42" s="30"/>
      <c r="E42" s="30"/>
      <c r="F42" s="30"/>
      <c r="G42" s="30"/>
      <c r="H42" s="30"/>
      <c r="I42" s="30"/>
      <c r="J42" s="30"/>
    </row>
    <row r="43" spans="1:10" s="4" customFormat="1" ht="12" customHeight="1">
      <c r="A43" s="32"/>
      <c r="B43" s="29"/>
      <c r="C43" s="30"/>
      <c r="D43" s="30"/>
      <c r="E43" s="30"/>
      <c r="F43" s="30"/>
      <c r="G43" s="30"/>
      <c r="H43" s="30"/>
      <c r="I43" s="30"/>
      <c r="J43" s="30"/>
    </row>
  </sheetData>
  <sheetProtection/>
  <mergeCells count="5">
    <mergeCell ref="A3:A4"/>
    <mergeCell ref="B3:B4"/>
    <mergeCell ref="C3:C4"/>
    <mergeCell ref="D3:J3"/>
    <mergeCell ref="A1:J1"/>
  </mergeCells>
  <printOptions/>
  <pageMargins left="0.07874015748031496" right="0" top="0.2755905511811024" bottom="0" header="0" footer="0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Ковалева Наталья Геннадьевна</cp:lastModifiedBy>
  <cp:lastPrinted>2023-02-13T11:35:28Z</cp:lastPrinted>
  <dcterms:created xsi:type="dcterms:W3CDTF">2004-05-07T07:26:44Z</dcterms:created>
  <dcterms:modified xsi:type="dcterms:W3CDTF">2023-02-13T14:33:50Z</dcterms:modified>
  <cp:category/>
  <cp:version/>
  <cp:contentType/>
  <cp:contentStatus/>
</cp:coreProperties>
</file>